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INANCIJSKI PLAN ZA 2023. G\ŠKOLSKI ODBOR 29.12.2022. G\"/>
    </mc:Choice>
  </mc:AlternateContent>
  <bookViews>
    <workbookView xWindow="0" yWindow="0" windowWidth="28800" windowHeight="12330"/>
  </bookViews>
  <sheets>
    <sheet name="Decentralizacija 2023.-2025." sheetId="1" r:id="rId1"/>
  </sheets>
  <calcPr calcId="162913"/>
</workbook>
</file>

<file path=xl/calcChain.xml><?xml version="1.0" encoding="utf-8"?>
<calcChain xmlns="http://schemas.openxmlformats.org/spreadsheetml/2006/main">
  <c r="E9" i="1" l="1"/>
  <c r="F66" i="1" l="1"/>
  <c r="F65" i="1"/>
  <c r="F60" i="1"/>
  <c r="F59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58" i="1" l="1"/>
  <c r="F57" i="1" s="1"/>
  <c r="E58" i="1"/>
  <c r="E57" i="1" s="1"/>
  <c r="D58" i="1"/>
  <c r="D57" i="1" s="1"/>
  <c r="F64" i="1" l="1"/>
  <c r="F63" i="1" s="1"/>
  <c r="F62" i="1" s="1"/>
  <c r="F61" i="1" s="1"/>
  <c r="E64" i="1"/>
  <c r="E63" i="1" s="1"/>
  <c r="E62" i="1" s="1"/>
  <c r="E61" i="1" s="1"/>
  <c r="D64" i="1"/>
  <c r="D63" i="1" s="1"/>
  <c r="D62" i="1" s="1"/>
  <c r="D61" i="1" s="1"/>
  <c r="F55" i="1" l="1"/>
  <c r="E55" i="1"/>
  <c r="F21" i="1"/>
  <c r="E21" i="1"/>
  <c r="F9" i="1" l="1"/>
  <c r="F8" i="1" s="1"/>
  <c r="F7" i="1" s="1"/>
  <c r="F6" i="1" s="1"/>
  <c r="F5" i="1" s="1"/>
  <c r="F4" i="1" s="1"/>
  <c r="F3" i="1" s="1"/>
  <c r="F2" i="1" s="1"/>
  <c r="E8" i="1"/>
  <c r="E7" i="1" s="1"/>
  <c r="E6" i="1" s="1"/>
  <c r="E5" i="1" s="1"/>
  <c r="E4" i="1" s="1"/>
  <c r="E3" i="1" s="1"/>
  <c r="E2" i="1" s="1"/>
  <c r="D55" i="1"/>
  <c r="D21" i="1"/>
  <c r="D9" i="1" l="1"/>
  <c r="D8" i="1" l="1"/>
  <c r="D7" i="1" s="1"/>
  <c r="D6" i="1" s="1"/>
  <c r="D5" i="1" s="1"/>
  <c r="D4" i="1" s="1"/>
  <c r="D3" i="1" s="1"/>
  <c r="D2" i="1" s="1"/>
</calcChain>
</file>

<file path=xl/sharedStrings.xml><?xml version="1.0" encoding="utf-8"?>
<sst xmlns="http://schemas.openxmlformats.org/spreadsheetml/2006/main" count="192" uniqueCount="176">
  <si>
    <t/>
  </si>
  <si>
    <t>POZICIJA</t>
  </si>
  <si>
    <t>BROJ KONTA</t>
  </si>
  <si>
    <t>VRSTA RASHODA / IZDATAKA</t>
  </si>
  <si>
    <t>SVEUKUPNO RASHODI / IZDACI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</si>
  <si>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</si>
  <si>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</si>
  <si>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</si>
  <si>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</si>
  <si>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</si>
  <si>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</si>
  <si>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Program</t>
  </si>
  <si>
    <t>1021</t>
  </si>
  <si>
    <t>Ulaganja u srednje školstvo - zakonski standard</t>
  </si>
  <si>
    <t>Aktivnost</t>
  </si>
  <si>
    <t>A100041</t>
  </si>
  <si>
    <t xml:space="preserve">Korisnik </t>
  </si>
  <si>
    <t>17</t>
  </si>
  <si>
    <t>SŠ. Marka Marulića, Slatina</t>
  </si>
  <si>
    <t xml:space="preserve">Funkcijska klasifikacija </t>
  </si>
  <si>
    <t>0922</t>
  </si>
  <si>
    <t>Više srednjoškolsko obrazovanje</t>
  </si>
  <si>
    <t xml:space="preserve">Izvor </t>
  </si>
  <si>
    <t>4.8.</t>
  </si>
  <si>
    <t>Decentralizirana sredstva</t>
  </si>
  <si>
    <t>R0000905</t>
  </si>
  <si>
    <t>32111</t>
  </si>
  <si>
    <t>Dnevnice za službeni put u zemlji</t>
  </si>
  <si>
    <t>R0000906</t>
  </si>
  <si>
    <t>32113</t>
  </si>
  <si>
    <t>Naknade za smještaj na službenom putu u zemlji</t>
  </si>
  <si>
    <t>R0000907</t>
  </si>
  <si>
    <t>32115</t>
  </si>
  <si>
    <t>Naknade za prijevoz na službenom putu u zemlji</t>
  </si>
  <si>
    <t>R0000792</t>
  </si>
  <si>
    <t>32121</t>
  </si>
  <si>
    <t>Prijevoz zaposlenika</t>
  </si>
  <si>
    <t>R0000908</t>
  </si>
  <si>
    <t>32131</t>
  </si>
  <si>
    <t>Seminari, savjetovanja i simpoziji</t>
  </si>
  <si>
    <t>R0000909</t>
  </si>
  <si>
    <t>32132</t>
  </si>
  <si>
    <t>Tečajevi i stručni ispiti</t>
  </si>
  <si>
    <t>R0000793</t>
  </si>
  <si>
    <t>32211</t>
  </si>
  <si>
    <t>Pedagoška dokumentacija SŠ.</t>
  </si>
  <si>
    <t>R0000910</t>
  </si>
  <si>
    <t>Uredski materijal</t>
  </si>
  <si>
    <t>R0000911</t>
  </si>
  <si>
    <t>32212</t>
  </si>
  <si>
    <t>Literatura (publikacije, časopisi, glasila, knjige i ostalo)</t>
  </si>
  <si>
    <t>R0000912</t>
  </si>
  <si>
    <t>32213</t>
  </si>
  <si>
    <t>Arhivski materijal</t>
  </si>
  <si>
    <t>R0000913</t>
  </si>
  <si>
    <t>32214</t>
  </si>
  <si>
    <t>Materijal i sredstva za čišćenje i održavanje</t>
  </si>
  <si>
    <t>R0000914</t>
  </si>
  <si>
    <t>32219</t>
  </si>
  <si>
    <t>Ostali materijal za potrebe redovnog poslovanja</t>
  </si>
  <si>
    <t>R0000794</t>
  </si>
  <si>
    <t>32221</t>
  </si>
  <si>
    <t>Nastavni materijal</t>
  </si>
  <si>
    <t>R0000795</t>
  </si>
  <si>
    <t>32231</t>
  </si>
  <si>
    <t>Električna energija</t>
  </si>
  <si>
    <t>R0000796</t>
  </si>
  <si>
    <t>32233</t>
  </si>
  <si>
    <t>Plin</t>
  </si>
  <si>
    <t>R0000797</t>
  </si>
  <si>
    <t>32234</t>
  </si>
  <si>
    <t>Motorni benzin i dizel gorivo</t>
  </si>
  <si>
    <t>R0000798</t>
  </si>
  <si>
    <t>32239</t>
  </si>
  <si>
    <t>Ostali materijali za proizvodnju energije (ugljen, drva, teško ulje)</t>
  </si>
  <si>
    <t>R0000915</t>
  </si>
  <si>
    <t>32244</t>
  </si>
  <si>
    <t>Ostali materijal i dijelovi za tekuće i investicijsko održavanje</t>
  </si>
  <si>
    <t>R0000916</t>
  </si>
  <si>
    <t>32251</t>
  </si>
  <si>
    <t>Sitni inventar</t>
  </si>
  <si>
    <t>R0000917</t>
  </si>
  <si>
    <t>32271</t>
  </si>
  <si>
    <t>Službena, radna i zaštitna odjeća i obuća</t>
  </si>
  <si>
    <t>R0000918</t>
  </si>
  <si>
    <t>32311</t>
  </si>
  <si>
    <t>Usluge telefona, telefaksa</t>
  </si>
  <si>
    <t>R0000919</t>
  </si>
  <si>
    <t>32313</t>
  </si>
  <si>
    <t>Poštarina (pisma, tiskanice i sl.)</t>
  </si>
  <si>
    <t>R0000799</t>
  </si>
  <si>
    <t>32319</t>
  </si>
  <si>
    <t>Prijevoz učenika na praktičnu nastavu</t>
  </si>
  <si>
    <t>R0000800</t>
  </si>
  <si>
    <t>32329</t>
  </si>
  <si>
    <t>Inspekcijski nalazi SŠ.</t>
  </si>
  <si>
    <t>R0000920</t>
  </si>
  <si>
    <t>Ostale usluge tekućeg i investicijskog održavanja</t>
  </si>
  <si>
    <t>R0000921</t>
  </si>
  <si>
    <t>32339</t>
  </si>
  <si>
    <t>Ostale usluge promidžbe i informiranja</t>
  </si>
  <si>
    <t>R0000922</t>
  </si>
  <si>
    <t>32341</t>
  </si>
  <si>
    <t>Opskrba vodom</t>
  </si>
  <si>
    <t>R0000923</t>
  </si>
  <si>
    <t>32342</t>
  </si>
  <si>
    <t>Iznošenje i odvoz smeća</t>
  </si>
  <si>
    <t>R0000924</t>
  </si>
  <si>
    <t>32349</t>
  </si>
  <si>
    <t>Ostale komunalne usluge</t>
  </si>
  <si>
    <t>R0000925</t>
  </si>
  <si>
    <t>32359</t>
  </si>
  <si>
    <t>Ostale zakupnine i najamnine</t>
  </si>
  <si>
    <t>R0000801</t>
  </si>
  <si>
    <t>32361</t>
  </si>
  <si>
    <t>Zdravstveni pregledi zaposlenika SŠ.</t>
  </si>
  <si>
    <t>R0000926</t>
  </si>
  <si>
    <t>32369</t>
  </si>
  <si>
    <t>Ostale zdravstvene i veterinarske usluge</t>
  </si>
  <si>
    <t>R0000927</t>
  </si>
  <si>
    <t>32372</t>
  </si>
  <si>
    <t>Ugovori o djelu</t>
  </si>
  <si>
    <t>R0000928</t>
  </si>
  <si>
    <t>32379</t>
  </si>
  <si>
    <t>Ostale intelektualne usluge</t>
  </si>
  <si>
    <t>R0000929</t>
  </si>
  <si>
    <t>32389</t>
  </si>
  <si>
    <t>Ostale računalne usluge</t>
  </si>
  <si>
    <t>R0000930</t>
  </si>
  <si>
    <t>32391</t>
  </si>
  <si>
    <t>Grafičke i tiskarske usluge, usluge kopiranja i uvezivanja i slično</t>
  </si>
  <si>
    <t>R0000931</t>
  </si>
  <si>
    <t>32399</t>
  </si>
  <si>
    <t>Ostale nespomenute usluge</t>
  </si>
  <si>
    <t>R0000932</t>
  </si>
  <si>
    <t>32931</t>
  </si>
  <si>
    <t>Reprezentacija</t>
  </si>
  <si>
    <t>R0000802</t>
  </si>
  <si>
    <t>32999</t>
  </si>
  <si>
    <t>Zdravstveno osiguranje neosiguranih učenika</t>
  </si>
  <si>
    <t>R0000933</t>
  </si>
  <si>
    <t>Ostali nespomenuti rashodi poslovanja</t>
  </si>
  <si>
    <t>R0000934</t>
  </si>
  <si>
    <t>34311</t>
  </si>
  <si>
    <t>Usluge banaka</t>
  </si>
  <si>
    <t>R0000935</t>
  </si>
  <si>
    <t>34312</t>
  </si>
  <si>
    <t>Usluge platnog prometa</t>
  </si>
  <si>
    <t>R0000936</t>
  </si>
  <si>
    <t>34349</t>
  </si>
  <si>
    <t>Ostali nespomenuti financijski rashodi</t>
  </si>
  <si>
    <t>Ukupno materijalni i financijski rashodi:</t>
  </si>
  <si>
    <t>Ostale naknade iz proračuna u naravi</t>
  </si>
  <si>
    <t>Ukupno opseg programa:</t>
  </si>
  <si>
    <t>T100003</t>
  </si>
  <si>
    <t>Tekuće i investicijsko održavanje osnovnih škola - decentralizacija</t>
  </si>
  <si>
    <t>09</t>
  </si>
  <si>
    <t>Obrazovanje</t>
  </si>
  <si>
    <t>Hitne intervencije</t>
  </si>
  <si>
    <t>Investicijsko održavanje - radovi</t>
  </si>
  <si>
    <t>R0005601</t>
  </si>
  <si>
    <t>R0002747</t>
  </si>
  <si>
    <t>R0002527</t>
  </si>
  <si>
    <t>Materijalni i financijski rashodi srednjih škola i učeničkih domova - DEC</t>
  </si>
  <si>
    <t>Tek. projekt</t>
  </si>
  <si>
    <t>A100112</t>
  </si>
  <si>
    <t>Natjecanje učenika srednjih škola - IZNAD ZAKONSKOG STANDARDA</t>
  </si>
  <si>
    <t>1.1.</t>
  </si>
  <si>
    <t>Opći prihodi i primici</t>
  </si>
  <si>
    <t>R0006299</t>
  </si>
  <si>
    <t>Nagrade</t>
  </si>
  <si>
    <t>Namirnice</t>
  </si>
  <si>
    <t>R0006300</t>
  </si>
  <si>
    <t>PLAN 2022. kn</t>
  </si>
  <si>
    <t>PLAN 2023. kn</t>
  </si>
  <si>
    <t>PLAN 2023.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</si>
</sst>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80FF"/>
        <bgColor rgb="FF0080FF"/>
      </patternFill>
    </fill>
    <fill>
      <patternFill patternType="solid">
        <fgColor rgb="FF00FF40"/>
        <bgColor rgb="FF00FF40"/>
      </patternFill>
    </fill>
    <fill>
      <patternFill patternType="solid">
        <fgColor rgb="FF80FF80"/>
        <bgColor rgb="FF80FF80"/>
      </patternFill>
    </fill>
    <fill>
      <patternFill patternType="solid">
        <fgColor rgb="FFFFFFFF"/>
        <bgColor rgb="FFFFFFFF"/>
      </patternFill>
    </fill>
    <fill>
      <patternFill patternType="solid">
        <fgColor rgb="FFFF0080"/>
        <bgColor rgb="FFFF0080"/>
      </patternFill>
    </fill>
    <fill>
      <patternFill patternType="none">
        <fgColor rgb="FFFF0080"/>
        <bgColor rgb="FFFF0080"/>
      </patternFill>
    </fill>
    <fill>
      <patternFill patternType="solid">
        <fgColor rgb="FFFFC000"/>
        <bgColor indexed="64"/>
      </patternFill>
    </fill>
    <fill>
      <patternFill patternType="solid">
        <fgColor rgb="FFFFCAE4"/>
        <bgColor rgb="FFFFCAE4"/>
      </patternFill>
    </fill>
    <fill>
      <patternFill patternType="solid">
        <fgColor rgb="FFAEFFAE"/>
        <bgColor rgb="FFAEFFAE"/>
      </patternFill>
    </fill>
    <fill>
      <patternFill patternType="solid">
        <fgColor rgb="FFFFFFC6"/>
        <bgColor rgb="FFFFFFC6"/>
      </patternFill>
    </fill>
    <fill>
      <patternFill patternType="solid">
        <fgColor rgb="FF00B0F0"/>
        <bgColor rgb="FF0000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8" borderId="0"/>
  </cellStyleXfs>
  <cellXfs count="42">
    <xf numFmtId="0" fontId="1" fillId="0" borderId="0" xfId="0" applyFont="1" applyFill="1" applyBorder="1"/>
    <xf numFmtId="0" fontId="4" fillId="8" borderId="1" xfId="1" applyNumberFormat="1" applyFont="1" applyFill="1" applyBorder="1" applyAlignment="1">
      <alignment horizontal="center" vertical="center" wrapText="1" readingOrder="1"/>
    </xf>
    <xf numFmtId="0" fontId="4" fillId="8" borderId="1" xfId="1" applyNumberFormat="1" applyFont="1" applyFill="1" applyBorder="1" applyAlignment="1">
      <alignment vertical="center" wrapText="1" readingOrder="1"/>
    </xf>
    <xf numFmtId="4" fontId="4" fillId="8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vertical="center" wrapText="1" readingOrder="1"/>
    </xf>
    <xf numFmtId="164" fontId="5" fillId="2" borderId="1" xfId="1" applyNumberFormat="1" applyFont="1" applyFill="1" applyBorder="1" applyAlignment="1">
      <alignment vertical="center" wrapText="1" readingOrder="1"/>
    </xf>
    <xf numFmtId="0" fontId="5" fillId="3" borderId="1" xfId="1" applyNumberFormat="1" applyFont="1" applyFill="1" applyBorder="1" applyAlignment="1">
      <alignment horizontal="center" vertical="center" wrapText="1" readingOrder="1"/>
    </xf>
    <xf numFmtId="0" fontId="5" fillId="3" borderId="1" xfId="1" applyNumberFormat="1" applyFont="1" applyFill="1" applyBorder="1" applyAlignment="1">
      <alignment vertical="center" wrapText="1" readingOrder="1"/>
    </xf>
    <xf numFmtId="164" fontId="5" fillId="3" borderId="1" xfId="1" applyNumberFormat="1" applyFont="1" applyFill="1" applyBorder="1" applyAlignment="1">
      <alignment vertical="center" wrapText="1" readingOrder="1"/>
    </xf>
    <xf numFmtId="0" fontId="6" fillId="4" borderId="1" xfId="1" applyNumberFormat="1" applyFont="1" applyFill="1" applyBorder="1" applyAlignment="1">
      <alignment horizontal="center" vertical="center" wrapText="1" readingOrder="1"/>
    </xf>
    <xf numFmtId="0" fontId="6" fillId="4" borderId="1" xfId="1" applyNumberFormat="1" applyFont="1" applyFill="1" applyBorder="1" applyAlignment="1">
      <alignment vertical="center" wrapText="1" readingOrder="1"/>
    </xf>
    <xf numFmtId="164" fontId="6" fillId="4" borderId="1" xfId="1" applyNumberFormat="1" applyFont="1" applyFill="1" applyBorder="1" applyAlignment="1">
      <alignment vertical="center" wrapText="1" readingOrder="1"/>
    </xf>
    <xf numFmtId="0" fontId="6" fillId="5" borderId="1" xfId="1" applyNumberFormat="1" applyFont="1" applyFill="1" applyBorder="1" applyAlignment="1">
      <alignment horizontal="center" vertical="center" wrapText="1" readingOrder="1"/>
    </xf>
    <xf numFmtId="0" fontId="6" fillId="5" borderId="1" xfId="1" applyNumberFormat="1" applyFont="1" applyFill="1" applyBorder="1" applyAlignment="1">
      <alignment vertical="center" wrapText="1" readingOrder="1"/>
    </xf>
    <xf numFmtId="164" fontId="6" fillId="5" borderId="1" xfId="1" applyNumberFormat="1" applyFont="1" applyFill="1" applyBorder="1" applyAlignment="1">
      <alignment vertical="center" wrapText="1" readingOrder="1"/>
    </xf>
    <xf numFmtId="0" fontId="6" fillId="6" borderId="1" xfId="1" applyNumberFormat="1" applyFont="1" applyFill="1" applyBorder="1" applyAlignment="1">
      <alignment horizontal="center" vertical="center" wrapText="1" readingOrder="1"/>
    </xf>
    <xf numFmtId="0" fontId="6" fillId="6" borderId="1" xfId="1" applyNumberFormat="1" applyFont="1" applyFill="1" applyBorder="1" applyAlignment="1">
      <alignment vertical="center" wrapText="1" readingOrder="1"/>
    </xf>
    <xf numFmtId="164" fontId="6" fillId="6" borderId="1" xfId="1" applyNumberFormat="1" applyFont="1" applyFill="1" applyBorder="1" applyAlignment="1">
      <alignment vertical="center" wrapText="1" readingOrder="1"/>
    </xf>
    <xf numFmtId="0" fontId="6" fillId="7" borderId="1" xfId="1" applyNumberFormat="1" applyFont="1" applyFill="1" applyBorder="1" applyAlignment="1">
      <alignment horizontal="center" vertical="center" wrapText="1" readingOrder="1"/>
    </xf>
    <xf numFmtId="0" fontId="6" fillId="7" borderId="1" xfId="1" applyNumberFormat="1" applyFont="1" applyFill="1" applyBorder="1" applyAlignment="1">
      <alignment vertical="center" wrapText="1" readingOrder="1"/>
    </xf>
    <xf numFmtId="164" fontId="6" fillId="7" borderId="1" xfId="1" applyNumberFormat="1" applyFont="1" applyFill="1" applyBorder="1" applyAlignment="1">
      <alignment vertical="center" wrapText="1" readingOrder="1"/>
    </xf>
    <xf numFmtId="164" fontId="4" fillId="8" borderId="1" xfId="1" applyNumberFormat="1" applyFont="1" applyFill="1" applyBorder="1" applyAlignment="1">
      <alignment vertical="center" wrapText="1" readingOrder="1"/>
    </xf>
    <xf numFmtId="0" fontId="6" fillId="9" borderId="1" xfId="1" applyNumberFormat="1" applyFont="1" applyFill="1" applyBorder="1" applyAlignment="1">
      <alignment vertical="center" wrapText="1" readingOrder="1"/>
    </xf>
    <xf numFmtId="4" fontId="6" fillId="9" borderId="1" xfId="1" applyNumberFormat="1" applyFont="1" applyFill="1" applyBorder="1" applyAlignment="1">
      <alignment vertical="center" wrapText="1" readingOrder="1"/>
    </xf>
    <xf numFmtId="0" fontId="7" fillId="0" borderId="1" xfId="0" applyFont="1" applyBorder="1" applyAlignment="1">
      <alignment horizontal="center" vertical="center" readingOrder="1"/>
    </xf>
    <xf numFmtId="0" fontId="7" fillId="0" borderId="1" xfId="0" applyFont="1" applyBorder="1" applyAlignment="1">
      <alignment vertical="center" readingOrder="1"/>
    </xf>
    <xf numFmtId="4" fontId="7" fillId="8" borderId="1" xfId="2" applyNumberFormat="1" applyFont="1" applyFill="1" applyBorder="1" applyAlignment="1">
      <alignment vertical="center" readingOrder="1"/>
    </xf>
    <xf numFmtId="0" fontId="6" fillId="10" borderId="1" xfId="1" applyNumberFormat="1" applyFont="1" applyFill="1" applyBorder="1" applyAlignment="1">
      <alignment horizontal="center" vertical="center" wrapText="1" readingOrder="1"/>
    </xf>
    <xf numFmtId="0" fontId="6" fillId="10" borderId="1" xfId="1" applyNumberFormat="1" applyFont="1" applyFill="1" applyBorder="1" applyAlignment="1">
      <alignment vertical="center" wrapText="1" readingOrder="1"/>
    </xf>
    <xf numFmtId="4" fontId="6" fillId="10" borderId="1" xfId="1" applyNumberFormat="1" applyFont="1" applyFill="1" applyBorder="1" applyAlignment="1">
      <alignment vertical="center" wrapText="1" readingOrder="1"/>
    </xf>
    <xf numFmtId="0" fontId="6" fillId="11" borderId="1" xfId="1" applyNumberFormat="1" applyFont="1" applyFill="1" applyBorder="1" applyAlignment="1">
      <alignment horizontal="center" vertical="center" wrapText="1" readingOrder="1"/>
    </xf>
    <xf numFmtId="0" fontId="6" fillId="11" borderId="1" xfId="1" applyNumberFormat="1" applyFont="1" applyFill="1" applyBorder="1" applyAlignment="1">
      <alignment vertical="center" wrapText="1" readingOrder="1"/>
    </xf>
    <xf numFmtId="4" fontId="6" fillId="11" borderId="1" xfId="1" applyNumberFormat="1" applyFont="1" applyFill="1" applyBorder="1" applyAlignment="1">
      <alignment vertical="center" wrapText="1" readingOrder="1"/>
    </xf>
    <xf numFmtId="0" fontId="6" fillId="12" borderId="1" xfId="1" applyNumberFormat="1" applyFont="1" applyFill="1" applyBorder="1" applyAlignment="1">
      <alignment horizontal="center" vertical="center" wrapText="1" readingOrder="1"/>
    </xf>
    <xf numFmtId="0" fontId="6" fillId="12" borderId="1" xfId="1" applyNumberFormat="1" applyFont="1" applyFill="1" applyBorder="1" applyAlignment="1">
      <alignment vertical="center" wrapText="1" readingOrder="1"/>
    </xf>
    <xf numFmtId="4" fontId="6" fillId="12" borderId="1" xfId="1" applyNumberFormat="1" applyFont="1" applyFill="1" applyBorder="1" applyAlignment="1">
      <alignment vertical="center" wrapText="1" readingOrder="1"/>
    </xf>
    <xf numFmtId="4" fontId="4" fillId="8" borderId="1" xfId="1" applyNumberFormat="1" applyFont="1" applyFill="1" applyBorder="1" applyAlignment="1">
      <alignment vertical="center" wrapText="1" readingOrder="1"/>
    </xf>
    <xf numFmtId="0" fontId="6" fillId="13" borderId="1" xfId="1" applyNumberFormat="1" applyFont="1" applyFill="1" applyBorder="1" applyAlignment="1">
      <alignment horizontal="center" vertical="center" wrapText="1" readingOrder="1"/>
    </xf>
    <xf numFmtId="0" fontId="6" fillId="13" borderId="1" xfId="1" applyNumberFormat="1" applyFont="1" applyFill="1" applyBorder="1" applyAlignment="1">
      <alignment vertical="center" wrapText="1" readingOrder="1"/>
    </xf>
    <xf numFmtId="164" fontId="6" fillId="13" borderId="1" xfId="1" applyNumberFormat="1" applyFont="1" applyFill="1" applyBorder="1" applyAlignment="1">
      <alignment vertical="center" wrapText="1" readingOrder="1"/>
    </xf>
    <xf numFmtId="164" fontId="4" fillId="14" borderId="1" xfId="1" applyNumberFormat="1" applyFont="1" applyFill="1" applyBorder="1" applyAlignment="1">
      <alignment vertical="center" wrapText="1" readingOrder="1"/>
    </xf>
  </cellXfs>
  <cellStyles count="3">
    <cellStyle name="Normal" xfId="1"/>
    <cellStyle name="Normalno" xfId="0" builtinId="0"/>
    <cellStyle name="Normalno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FF"/>
      <rgbColor rgb="000080FF"/>
      <rgbColor rgb="0000FF40"/>
      <rgbColor rgb="0080FF80"/>
      <rgbColor rgb="00FF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workbookViewId="0">
      <selection activeCell="I13" sqref="I13"/>
    </sheetView>
  </sheetViews>
  <sheetFormatPr defaultRowHeight="15" x14ac:dyDescent="0.25"/>
  <cols>
    <col min="1" max="2" width="10.7109375" customWidth="1"/>
    <col min="3" max="3" width="60.7109375" customWidth="1"/>
    <col min="4" max="6" width="14.7109375" customWidth="1"/>
  </cols>
  <sheetData>
    <row r="1" spans="1:6" ht="23.25" customHeight="1" x14ac:dyDescent="0.25">
      <c r="A1" s="1" t="s">
        <v>1</v>
      </c>
      <c r="B1" s="1" t="s">
        <v>2</v>
      </c>
      <c r="C1" s="2" t="s">
        <v>3</v>
      </c>
      <c r="D1" s="3" t="s">
        <v>173</v>
      </c>
      <c r="E1" s="3" t="s">
        <v>174</v>
      </c>
      <c r="F1" s="3" t="s">
        <v>175</v>
      </c>
    </row>
    <row r="2" spans="1:6" x14ac:dyDescent="0.25">
      <c r="A2" s="4" t="s">
        <v>0</v>
      </c>
      <c r="B2" s="4" t="s">
        <v>0</v>
      </c>
      <c r="C2" s="5" t="s">
        <v>4</v>
      </c>
      <c r="D2" s="6">
        <f t="shared" ref="D2:F7" si="0">D3</f>
        <v>1040790.35</v>
      </c>
      <c r="E2" s="6">
        <f t="shared" si="0"/>
        <v>782591</v>
      </c>
      <c r="F2" s="6">
        <f t="shared" si="0"/>
        <v>103867.67</v>
      </c>
    </row>
    <row r="3" spans="1:6" x14ac:dyDescent="0.25">
      <c r="A3" s="38" t="s">
        <v>5</v>
      </c>
      <c r="B3" s="38" t="s">
        <v>6</v>
      </c>
      <c r="C3" s="39" t="s">
        <v>7</v>
      </c>
      <c r="D3" s="40">
        <f t="shared" si="0"/>
        <v>1040790.35</v>
      </c>
      <c r="E3" s="40">
        <f t="shared" si="0"/>
        <v>782591</v>
      </c>
      <c r="F3" s="40">
        <f t="shared" si="0"/>
        <v>103867.67</v>
      </c>
    </row>
    <row r="4" spans="1:6" x14ac:dyDescent="0.25">
      <c r="A4" s="7" t="s">
        <v>8</v>
      </c>
      <c r="B4" s="7" t="s">
        <v>9</v>
      </c>
      <c r="C4" s="8" t="s">
        <v>10</v>
      </c>
      <c r="D4" s="9">
        <f t="shared" si="0"/>
        <v>1040790.35</v>
      </c>
      <c r="E4" s="9">
        <f t="shared" si="0"/>
        <v>782591</v>
      </c>
      <c r="F4" s="9">
        <f t="shared" si="0"/>
        <v>103867.67</v>
      </c>
    </row>
    <row r="5" spans="1:6" x14ac:dyDescent="0.25">
      <c r="A5" s="10" t="s">
        <v>11</v>
      </c>
      <c r="B5" s="10" t="s">
        <v>12</v>
      </c>
      <c r="C5" s="11" t="s">
        <v>13</v>
      </c>
      <c r="D5" s="12">
        <f t="shared" si="0"/>
        <v>1040790.35</v>
      </c>
      <c r="E5" s="12">
        <f t="shared" si="0"/>
        <v>782591</v>
      </c>
      <c r="F5" s="12">
        <f t="shared" si="0"/>
        <v>103867.67</v>
      </c>
    </row>
    <row r="6" spans="1:6" x14ac:dyDescent="0.25">
      <c r="A6" s="13" t="s">
        <v>14</v>
      </c>
      <c r="B6" s="13" t="s">
        <v>15</v>
      </c>
      <c r="C6" s="14" t="s">
        <v>163</v>
      </c>
      <c r="D6" s="15">
        <f t="shared" si="0"/>
        <v>1040790.35</v>
      </c>
      <c r="E6" s="15">
        <f t="shared" si="0"/>
        <v>782591</v>
      </c>
      <c r="F6" s="15">
        <f t="shared" si="0"/>
        <v>103867.67</v>
      </c>
    </row>
    <row r="7" spans="1:6" x14ac:dyDescent="0.25">
      <c r="A7" s="16" t="s">
        <v>16</v>
      </c>
      <c r="B7" s="16" t="s">
        <v>17</v>
      </c>
      <c r="C7" s="17" t="s">
        <v>18</v>
      </c>
      <c r="D7" s="18">
        <f>D8</f>
        <v>1040790.35</v>
      </c>
      <c r="E7" s="18">
        <f t="shared" si="0"/>
        <v>782591</v>
      </c>
      <c r="F7" s="18">
        <f t="shared" si="0"/>
        <v>103867.67</v>
      </c>
    </row>
    <row r="8" spans="1:6" ht="22.5" x14ac:dyDescent="0.25">
      <c r="A8" s="16" t="s">
        <v>19</v>
      </c>
      <c r="B8" s="16" t="s">
        <v>20</v>
      </c>
      <c r="C8" s="17" t="s">
        <v>21</v>
      </c>
      <c r="D8" s="18">
        <f>D9+D56+D61</f>
        <v>1040790.35</v>
      </c>
      <c r="E8" s="18">
        <f t="shared" ref="E8:F8" si="1">E9+E56+E61</f>
        <v>782591</v>
      </c>
      <c r="F8" s="18">
        <f t="shared" si="1"/>
        <v>103867.67</v>
      </c>
    </row>
    <row r="9" spans="1:6" x14ac:dyDescent="0.25">
      <c r="A9" s="19" t="s">
        <v>22</v>
      </c>
      <c r="B9" s="19" t="s">
        <v>23</v>
      </c>
      <c r="C9" s="20" t="s">
        <v>24</v>
      </c>
      <c r="D9" s="21">
        <f>D21+D55</f>
        <v>1037135.35</v>
      </c>
      <c r="E9" s="21">
        <f>E21+E55</f>
        <v>778591</v>
      </c>
      <c r="F9" s="21">
        <f t="shared" ref="E9:F9" si="2">F21+F55</f>
        <v>103336.78</v>
      </c>
    </row>
    <row r="10" spans="1:6" ht="15" customHeight="1" x14ac:dyDescent="0.25">
      <c r="A10" s="1" t="s">
        <v>34</v>
      </c>
      <c r="B10" s="1" t="s">
        <v>35</v>
      </c>
      <c r="C10" s="2" t="s">
        <v>36</v>
      </c>
      <c r="D10" s="22">
        <v>85000</v>
      </c>
      <c r="E10" s="22">
        <v>88000</v>
      </c>
      <c r="F10" s="22">
        <f>ROUND(E10/7.5345,2)</f>
        <v>11679.61</v>
      </c>
    </row>
    <row r="11" spans="1:6" ht="15" customHeight="1" x14ac:dyDescent="0.25">
      <c r="A11" s="1" t="s">
        <v>43</v>
      </c>
      <c r="B11" s="1" t="s">
        <v>44</v>
      </c>
      <c r="C11" s="2" t="s">
        <v>45</v>
      </c>
      <c r="D11" s="22">
        <v>3000</v>
      </c>
      <c r="E11" s="22">
        <v>3000</v>
      </c>
      <c r="F11" s="22">
        <f t="shared" ref="F11:F20" si="3">ROUND(E11/7.5345,2)</f>
        <v>398.17</v>
      </c>
    </row>
    <row r="12" spans="1:6" ht="15" customHeight="1" x14ac:dyDescent="0.25">
      <c r="A12" s="1" t="s">
        <v>60</v>
      </c>
      <c r="B12" s="1" t="s">
        <v>61</v>
      </c>
      <c r="C12" s="2" t="s">
        <v>62</v>
      </c>
      <c r="D12" s="22">
        <v>40000</v>
      </c>
      <c r="E12" s="22">
        <v>60000</v>
      </c>
      <c r="F12" s="22">
        <f t="shared" si="3"/>
        <v>7963.37</v>
      </c>
    </row>
    <row r="13" spans="1:6" ht="15" customHeight="1" x14ac:dyDescent="0.25">
      <c r="A13" s="1" t="s">
        <v>63</v>
      </c>
      <c r="B13" s="1" t="s">
        <v>64</v>
      </c>
      <c r="C13" s="2" t="s">
        <v>65</v>
      </c>
      <c r="D13" s="22">
        <v>160000</v>
      </c>
      <c r="E13" s="22">
        <v>105000</v>
      </c>
      <c r="F13" s="22">
        <f t="shared" si="3"/>
        <v>13935.89</v>
      </c>
    </row>
    <row r="14" spans="1:6" ht="15" customHeight="1" x14ac:dyDescent="0.25">
      <c r="A14" s="1" t="s">
        <v>66</v>
      </c>
      <c r="B14" s="1" t="s">
        <v>67</v>
      </c>
      <c r="C14" s="2" t="s">
        <v>68</v>
      </c>
      <c r="D14" s="22">
        <v>484355.35</v>
      </c>
      <c r="E14" s="22">
        <v>200000</v>
      </c>
      <c r="F14" s="22">
        <f t="shared" si="3"/>
        <v>26544.560000000001</v>
      </c>
    </row>
    <row r="15" spans="1:6" ht="15" customHeight="1" x14ac:dyDescent="0.25">
      <c r="A15" s="1" t="s">
        <v>69</v>
      </c>
      <c r="B15" s="1" t="s">
        <v>70</v>
      </c>
      <c r="C15" s="2" t="s">
        <v>71</v>
      </c>
      <c r="D15" s="22">
        <v>1500</v>
      </c>
      <c r="E15" s="22">
        <v>1500</v>
      </c>
      <c r="F15" s="22">
        <f t="shared" si="3"/>
        <v>199.08</v>
      </c>
    </row>
    <row r="16" spans="1:6" ht="15" customHeight="1" x14ac:dyDescent="0.25">
      <c r="A16" s="1" t="s">
        <v>72</v>
      </c>
      <c r="B16" s="1" t="s">
        <v>73</v>
      </c>
      <c r="C16" s="2" t="s">
        <v>74</v>
      </c>
      <c r="D16" s="22">
        <v>0</v>
      </c>
      <c r="E16" s="22">
        <v>0</v>
      </c>
      <c r="F16" s="22">
        <f t="shared" si="3"/>
        <v>0</v>
      </c>
    </row>
    <row r="17" spans="1:6" ht="15" customHeight="1" x14ac:dyDescent="0.25">
      <c r="A17" s="1" t="s">
        <v>90</v>
      </c>
      <c r="B17" s="1" t="s">
        <v>91</v>
      </c>
      <c r="C17" s="2" t="s">
        <v>92</v>
      </c>
      <c r="D17" s="22">
        <v>0</v>
      </c>
      <c r="E17" s="22">
        <v>0</v>
      </c>
      <c r="F17" s="22">
        <f t="shared" si="3"/>
        <v>0</v>
      </c>
    </row>
    <row r="18" spans="1:6" ht="15" customHeight="1" x14ac:dyDescent="0.25">
      <c r="A18" s="1" t="s">
        <v>93</v>
      </c>
      <c r="B18" s="1" t="s">
        <v>94</v>
      </c>
      <c r="C18" s="2" t="s">
        <v>95</v>
      </c>
      <c r="D18" s="22">
        <v>45000</v>
      </c>
      <c r="E18" s="22">
        <v>45000</v>
      </c>
      <c r="F18" s="22">
        <f t="shared" si="3"/>
        <v>5972.53</v>
      </c>
    </row>
    <row r="19" spans="1:6" ht="15" customHeight="1" x14ac:dyDescent="0.25">
      <c r="A19" s="1" t="s">
        <v>113</v>
      </c>
      <c r="B19" s="1" t="s">
        <v>114</v>
      </c>
      <c r="C19" s="2" t="s">
        <v>115</v>
      </c>
      <c r="D19" s="22">
        <v>10000</v>
      </c>
      <c r="E19" s="22">
        <v>12000</v>
      </c>
      <c r="F19" s="22">
        <f t="shared" si="3"/>
        <v>1592.67</v>
      </c>
    </row>
    <row r="20" spans="1:6" ht="15" customHeight="1" x14ac:dyDescent="0.25">
      <c r="A20" s="1" t="s">
        <v>137</v>
      </c>
      <c r="B20" s="1" t="s">
        <v>138</v>
      </c>
      <c r="C20" s="2" t="s">
        <v>139</v>
      </c>
      <c r="D20" s="22">
        <v>0</v>
      </c>
      <c r="E20" s="22">
        <v>0</v>
      </c>
      <c r="F20" s="22">
        <f t="shared" si="3"/>
        <v>0</v>
      </c>
    </row>
    <row r="21" spans="1:6" ht="15" customHeight="1" x14ac:dyDescent="0.25">
      <c r="A21" s="1"/>
      <c r="B21" s="1"/>
      <c r="C21" s="23" t="s">
        <v>151</v>
      </c>
      <c r="D21" s="24">
        <f>SUM(D10:D20)</f>
        <v>828855.35</v>
      </c>
      <c r="E21" s="24">
        <f t="shared" ref="E21:F21" si="4">SUM(E10:E20)</f>
        <v>514500</v>
      </c>
      <c r="F21" s="24">
        <f t="shared" si="4"/>
        <v>68285.88</v>
      </c>
    </row>
    <row r="22" spans="1:6" ht="15" customHeight="1" x14ac:dyDescent="0.25">
      <c r="A22" s="1" t="s">
        <v>25</v>
      </c>
      <c r="B22" s="1" t="s">
        <v>26</v>
      </c>
      <c r="C22" s="2" t="s">
        <v>27</v>
      </c>
      <c r="D22" s="22">
        <v>5000</v>
      </c>
      <c r="E22" s="22">
        <v>10000</v>
      </c>
      <c r="F22" s="22">
        <f t="shared" ref="F22:F54" si="5">ROUND(E22/7.5345,2)</f>
        <v>1327.23</v>
      </c>
    </row>
    <row r="23" spans="1:6" ht="15" customHeight="1" x14ac:dyDescent="0.25">
      <c r="A23" s="1" t="s">
        <v>28</v>
      </c>
      <c r="B23" s="1" t="s">
        <v>29</v>
      </c>
      <c r="C23" s="2" t="s">
        <v>30</v>
      </c>
      <c r="D23" s="22">
        <v>7000</v>
      </c>
      <c r="E23" s="22">
        <v>8000</v>
      </c>
      <c r="F23" s="22">
        <f t="shared" si="5"/>
        <v>1061.78</v>
      </c>
    </row>
    <row r="24" spans="1:6" ht="15" customHeight="1" x14ac:dyDescent="0.25">
      <c r="A24" s="1" t="s">
        <v>31</v>
      </c>
      <c r="B24" s="1" t="s">
        <v>32</v>
      </c>
      <c r="C24" s="2" t="s">
        <v>33</v>
      </c>
      <c r="D24" s="22">
        <v>8000</v>
      </c>
      <c r="E24" s="22">
        <v>18000</v>
      </c>
      <c r="F24" s="22">
        <f t="shared" si="5"/>
        <v>2389.0100000000002</v>
      </c>
    </row>
    <row r="25" spans="1:6" ht="15" customHeight="1" x14ac:dyDescent="0.25">
      <c r="A25" s="1" t="s">
        <v>37</v>
      </c>
      <c r="B25" s="1" t="s">
        <v>38</v>
      </c>
      <c r="C25" s="2" t="s">
        <v>39</v>
      </c>
      <c r="D25" s="22">
        <v>4500</v>
      </c>
      <c r="E25" s="22">
        <v>7000</v>
      </c>
      <c r="F25" s="22">
        <f t="shared" si="5"/>
        <v>929.06</v>
      </c>
    </row>
    <row r="26" spans="1:6" ht="15" customHeight="1" x14ac:dyDescent="0.25">
      <c r="A26" s="1" t="s">
        <v>40</v>
      </c>
      <c r="B26" s="1" t="s">
        <v>41</v>
      </c>
      <c r="C26" s="2" t="s">
        <v>42</v>
      </c>
      <c r="D26" s="22">
        <v>0</v>
      </c>
      <c r="E26" s="22">
        <v>0</v>
      </c>
      <c r="F26" s="22">
        <f t="shared" si="5"/>
        <v>0</v>
      </c>
    </row>
    <row r="27" spans="1:6" ht="15" customHeight="1" x14ac:dyDescent="0.25">
      <c r="A27" s="1" t="s">
        <v>46</v>
      </c>
      <c r="B27" s="1" t="s">
        <v>44</v>
      </c>
      <c r="C27" s="2" t="s">
        <v>47</v>
      </c>
      <c r="D27" s="22">
        <v>7000</v>
      </c>
      <c r="E27" s="22">
        <v>9000</v>
      </c>
      <c r="F27" s="22">
        <f t="shared" si="5"/>
        <v>1194.51</v>
      </c>
    </row>
    <row r="28" spans="1:6" ht="15" customHeight="1" x14ac:dyDescent="0.25">
      <c r="A28" s="1" t="s">
        <v>48</v>
      </c>
      <c r="B28" s="1" t="s">
        <v>49</v>
      </c>
      <c r="C28" s="2" t="s">
        <v>50</v>
      </c>
      <c r="D28" s="22">
        <v>5000</v>
      </c>
      <c r="E28" s="22">
        <v>5000</v>
      </c>
      <c r="F28" s="22">
        <f t="shared" si="5"/>
        <v>663.61</v>
      </c>
    </row>
    <row r="29" spans="1:6" ht="15" customHeight="1" x14ac:dyDescent="0.25">
      <c r="A29" s="1" t="s">
        <v>51</v>
      </c>
      <c r="B29" s="1" t="s">
        <v>52</v>
      </c>
      <c r="C29" s="2" t="s">
        <v>53</v>
      </c>
      <c r="D29" s="22">
        <v>0</v>
      </c>
      <c r="E29" s="22">
        <v>0</v>
      </c>
      <c r="F29" s="22">
        <f t="shared" si="5"/>
        <v>0</v>
      </c>
    </row>
    <row r="30" spans="1:6" ht="15" customHeight="1" x14ac:dyDescent="0.25">
      <c r="A30" s="1" t="s">
        <v>54</v>
      </c>
      <c r="B30" s="1" t="s">
        <v>55</v>
      </c>
      <c r="C30" s="2" t="s">
        <v>56</v>
      </c>
      <c r="D30" s="22">
        <v>30300</v>
      </c>
      <c r="E30" s="22">
        <v>49000</v>
      </c>
      <c r="F30" s="22">
        <f t="shared" si="5"/>
        <v>6503.42</v>
      </c>
    </row>
    <row r="31" spans="1:6" ht="15" customHeight="1" x14ac:dyDescent="0.25">
      <c r="A31" s="1" t="s">
        <v>57</v>
      </c>
      <c r="B31" s="1" t="s">
        <v>58</v>
      </c>
      <c r="C31" s="2" t="s">
        <v>59</v>
      </c>
      <c r="D31" s="22">
        <v>1700</v>
      </c>
      <c r="E31" s="22">
        <v>2700</v>
      </c>
      <c r="F31" s="22">
        <f t="shared" si="5"/>
        <v>358.35</v>
      </c>
    </row>
    <row r="32" spans="1:6" ht="15" customHeight="1" x14ac:dyDescent="0.25">
      <c r="A32" s="1" t="s">
        <v>75</v>
      </c>
      <c r="B32" s="1" t="s">
        <v>76</v>
      </c>
      <c r="C32" s="2" t="s">
        <v>77</v>
      </c>
      <c r="D32" s="22">
        <v>15000</v>
      </c>
      <c r="E32" s="22">
        <v>20000</v>
      </c>
      <c r="F32" s="22">
        <f t="shared" si="5"/>
        <v>2654.46</v>
      </c>
    </row>
    <row r="33" spans="1:6" ht="15" customHeight="1" x14ac:dyDescent="0.25">
      <c r="A33" s="1" t="s">
        <v>78</v>
      </c>
      <c r="B33" s="1" t="s">
        <v>79</v>
      </c>
      <c r="C33" s="2" t="s">
        <v>80</v>
      </c>
      <c r="D33" s="22">
        <v>2000</v>
      </c>
      <c r="E33" s="22">
        <v>5000</v>
      </c>
      <c r="F33" s="22">
        <f t="shared" si="5"/>
        <v>663.61</v>
      </c>
    </row>
    <row r="34" spans="1:6" ht="15" customHeight="1" x14ac:dyDescent="0.25">
      <c r="A34" s="1" t="s">
        <v>81</v>
      </c>
      <c r="B34" s="1" t="s">
        <v>82</v>
      </c>
      <c r="C34" s="2" t="s">
        <v>83</v>
      </c>
      <c r="D34" s="22">
        <v>3000</v>
      </c>
      <c r="E34" s="22">
        <v>6000</v>
      </c>
      <c r="F34" s="22">
        <f t="shared" si="5"/>
        <v>796.34</v>
      </c>
    </row>
    <row r="35" spans="1:6" ht="15" customHeight="1" x14ac:dyDescent="0.25">
      <c r="A35" s="1" t="s">
        <v>84</v>
      </c>
      <c r="B35" s="1" t="s">
        <v>85</v>
      </c>
      <c r="C35" s="2" t="s">
        <v>86</v>
      </c>
      <c r="D35" s="22">
        <v>17500</v>
      </c>
      <c r="E35" s="22">
        <v>17500</v>
      </c>
      <c r="F35" s="22">
        <f t="shared" si="5"/>
        <v>2322.65</v>
      </c>
    </row>
    <row r="36" spans="1:6" ht="15" customHeight="1" x14ac:dyDescent="0.25">
      <c r="A36" s="1" t="s">
        <v>87</v>
      </c>
      <c r="B36" s="1" t="s">
        <v>88</v>
      </c>
      <c r="C36" s="2" t="s">
        <v>89</v>
      </c>
      <c r="D36" s="22">
        <v>3500</v>
      </c>
      <c r="E36" s="22">
        <v>3500</v>
      </c>
      <c r="F36" s="22">
        <f t="shared" si="5"/>
        <v>464.53</v>
      </c>
    </row>
    <row r="37" spans="1:6" ht="15" customHeight="1" x14ac:dyDescent="0.25">
      <c r="A37" s="1" t="s">
        <v>96</v>
      </c>
      <c r="B37" s="1" t="s">
        <v>94</v>
      </c>
      <c r="C37" s="2" t="s">
        <v>97</v>
      </c>
      <c r="D37" s="22">
        <v>6000</v>
      </c>
      <c r="E37" s="22">
        <v>6000</v>
      </c>
      <c r="F37" s="22">
        <f t="shared" si="5"/>
        <v>796.34</v>
      </c>
    </row>
    <row r="38" spans="1:6" ht="15" customHeight="1" x14ac:dyDescent="0.25">
      <c r="A38" s="1" t="s">
        <v>98</v>
      </c>
      <c r="B38" s="1" t="s">
        <v>99</v>
      </c>
      <c r="C38" s="2" t="s">
        <v>100</v>
      </c>
      <c r="D38" s="22">
        <v>0</v>
      </c>
      <c r="E38" s="22">
        <v>0</v>
      </c>
      <c r="F38" s="22">
        <f t="shared" si="5"/>
        <v>0</v>
      </c>
    </row>
    <row r="39" spans="1:6" ht="15" customHeight="1" x14ac:dyDescent="0.25">
      <c r="A39" s="1" t="s">
        <v>101</v>
      </c>
      <c r="B39" s="1" t="s">
        <v>102</v>
      </c>
      <c r="C39" s="2" t="s">
        <v>103</v>
      </c>
      <c r="D39" s="22">
        <v>23000</v>
      </c>
      <c r="E39" s="22">
        <v>24850</v>
      </c>
      <c r="F39" s="22">
        <f t="shared" si="5"/>
        <v>3298.16</v>
      </c>
    </row>
    <row r="40" spans="1:6" ht="15" customHeight="1" x14ac:dyDescent="0.25">
      <c r="A40" s="1" t="s">
        <v>104</v>
      </c>
      <c r="B40" s="1" t="s">
        <v>105</v>
      </c>
      <c r="C40" s="2" t="s">
        <v>106</v>
      </c>
      <c r="D40" s="22">
        <v>8000</v>
      </c>
      <c r="E40" s="22">
        <v>8000</v>
      </c>
      <c r="F40" s="22">
        <f t="shared" si="5"/>
        <v>1061.78</v>
      </c>
    </row>
    <row r="41" spans="1:6" ht="15" customHeight="1" x14ac:dyDescent="0.25">
      <c r="A41" s="1" t="s">
        <v>107</v>
      </c>
      <c r="B41" s="1" t="s">
        <v>108</v>
      </c>
      <c r="C41" s="2" t="s">
        <v>109</v>
      </c>
      <c r="D41" s="22">
        <v>27630</v>
      </c>
      <c r="E41" s="41">
        <v>27230</v>
      </c>
      <c r="F41" s="22">
        <f t="shared" si="5"/>
        <v>3614.04</v>
      </c>
    </row>
    <row r="42" spans="1:6" ht="15" customHeight="1" x14ac:dyDescent="0.25">
      <c r="A42" s="1" t="s">
        <v>110</v>
      </c>
      <c r="B42" s="1" t="s">
        <v>111</v>
      </c>
      <c r="C42" s="2" t="s">
        <v>112</v>
      </c>
      <c r="D42" s="22">
        <v>0</v>
      </c>
      <c r="E42" s="22">
        <v>0</v>
      </c>
      <c r="F42" s="22">
        <f t="shared" si="5"/>
        <v>0</v>
      </c>
    </row>
    <row r="43" spans="1:6" ht="15" customHeight="1" x14ac:dyDescent="0.25">
      <c r="A43" s="1" t="s">
        <v>116</v>
      </c>
      <c r="B43" s="1" t="s">
        <v>117</v>
      </c>
      <c r="C43" s="2" t="s">
        <v>118</v>
      </c>
      <c r="D43" s="22">
        <v>1000</v>
      </c>
      <c r="E43" s="22">
        <v>1000</v>
      </c>
      <c r="F43" s="22">
        <f t="shared" si="5"/>
        <v>132.72</v>
      </c>
    </row>
    <row r="44" spans="1:6" ht="15" customHeight="1" x14ac:dyDescent="0.25">
      <c r="A44" s="1" t="s">
        <v>119</v>
      </c>
      <c r="B44" s="1" t="s">
        <v>120</v>
      </c>
      <c r="C44" s="2" t="s">
        <v>121</v>
      </c>
      <c r="D44" s="22">
        <v>0</v>
      </c>
      <c r="E44" s="22">
        <v>0</v>
      </c>
      <c r="F44" s="22">
        <f t="shared" si="5"/>
        <v>0</v>
      </c>
    </row>
    <row r="45" spans="1:6" ht="15" customHeight="1" x14ac:dyDescent="0.25">
      <c r="A45" s="1" t="s">
        <v>122</v>
      </c>
      <c r="B45" s="1" t="s">
        <v>123</v>
      </c>
      <c r="C45" s="2" t="s">
        <v>124</v>
      </c>
      <c r="D45" s="22">
        <v>600</v>
      </c>
      <c r="E45" s="22">
        <v>600</v>
      </c>
      <c r="F45" s="22">
        <f t="shared" si="5"/>
        <v>79.63</v>
      </c>
    </row>
    <row r="46" spans="1:6" ht="15" customHeight="1" x14ac:dyDescent="0.25">
      <c r="A46" s="1" t="s">
        <v>125</v>
      </c>
      <c r="B46" s="1" t="s">
        <v>126</v>
      </c>
      <c r="C46" s="2" t="s">
        <v>127</v>
      </c>
      <c r="D46" s="22">
        <v>16150</v>
      </c>
      <c r="E46" s="41">
        <v>14261</v>
      </c>
      <c r="F46" s="22">
        <f t="shared" si="5"/>
        <v>1892.76</v>
      </c>
    </row>
    <row r="47" spans="1:6" ht="15" customHeight="1" x14ac:dyDescent="0.25">
      <c r="A47" s="1" t="s">
        <v>128</v>
      </c>
      <c r="B47" s="1" t="s">
        <v>129</v>
      </c>
      <c r="C47" s="2" t="s">
        <v>130</v>
      </c>
      <c r="D47" s="22">
        <v>150</v>
      </c>
      <c r="E47" s="22">
        <v>150</v>
      </c>
      <c r="F47" s="22">
        <f t="shared" si="5"/>
        <v>19.91</v>
      </c>
    </row>
    <row r="48" spans="1:6" ht="15" customHeight="1" x14ac:dyDescent="0.25">
      <c r="A48" s="1" t="s">
        <v>131</v>
      </c>
      <c r="B48" s="1" t="s">
        <v>132</v>
      </c>
      <c r="C48" s="2" t="s">
        <v>133</v>
      </c>
      <c r="D48" s="22">
        <v>150</v>
      </c>
      <c r="E48" s="22">
        <v>150</v>
      </c>
      <c r="F48" s="22">
        <f t="shared" si="5"/>
        <v>19.91</v>
      </c>
    </row>
    <row r="49" spans="1:6" ht="15" customHeight="1" x14ac:dyDescent="0.25">
      <c r="A49" s="1" t="s">
        <v>134</v>
      </c>
      <c r="B49" s="1" t="s">
        <v>135</v>
      </c>
      <c r="C49" s="2" t="s">
        <v>136</v>
      </c>
      <c r="D49" s="22">
        <v>4000</v>
      </c>
      <c r="E49" s="22">
        <v>9000</v>
      </c>
      <c r="F49" s="22">
        <f t="shared" si="5"/>
        <v>1194.51</v>
      </c>
    </row>
    <row r="50" spans="1:6" ht="15" customHeight="1" x14ac:dyDescent="0.25">
      <c r="A50" s="1" t="s">
        <v>140</v>
      </c>
      <c r="B50" s="1" t="s">
        <v>138</v>
      </c>
      <c r="C50" s="2" t="s">
        <v>141</v>
      </c>
      <c r="D50" s="22">
        <v>8000</v>
      </c>
      <c r="E50" s="22">
        <v>8000</v>
      </c>
      <c r="F50" s="22">
        <f t="shared" si="5"/>
        <v>1061.78</v>
      </c>
    </row>
    <row r="51" spans="1:6" ht="15" customHeight="1" x14ac:dyDescent="0.25">
      <c r="A51" s="1" t="s">
        <v>142</v>
      </c>
      <c r="B51" s="1" t="s">
        <v>143</v>
      </c>
      <c r="C51" s="2" t="s">
        <v>144</v>
      </c>
      <c r="D51" s="22">
        <v>0</v>
      </c>
      <c r="E51" s="22">
        <v>0</v>
      </c>
      <c r="F51" s="22">
        <f t="shared" si="5"/>
        <v>0</v>
      </c>
    </row>
    <row r="52" spans="1:6" ht="15" customHeight="1" x14ac:dyDescent="0.25">
      <c r="A52" s="1" t="s">
        <v>145</v>
      </c>
      <c r="B52" s="1" t="s">
        <v>146</v>
      </c>
      <c r="C52" s="2" t="s">
        <v>147</v>
      </c>
      <c r="D52" s="22">
        <v>4000</v>
      </c>
      <c r="E52" s="22">
        <v>4000</v>
      </c>
      <c r="F52" s="22">
        <f t="shared" si="5"/>
        <v>530.89</v>
      </c>
    </row>
    <row r="53" spans="1:6" ht="15" customHeight="1" x14ac:dyDescent="0.25">
      <c r="A53" s="1" t="s">
        <v>148</v>
      </c>
      <c r="B53" s="1" t="s">
        <v>149</v>
      </c>
      <c r="C53" s="2" t="s">
        <v>150</v>
      </c>
      <c r="D53" s="22">
        <v>100</v>
      </c>
      <c r="E53" s="22">
        <v>150</v>
      </c>
      <c r="F53" s="22">
        <f t="shared" si="5"/>
        <v>19.91</v>
      </c>
    </row>
    <row r="54" spans="1:6" ht="15" customHeight="1" x14ac:dyDescent="0.25">
      <c r="A54" s="25" t="s">
        <v>160</v>
      </c>
      <c r="B54" s="25">
        <v>37229</v>
      </c>
      <c r="C54" s="26" t="s">
        <v>152</v>
      </c>
      <c r="D54" s="27">
        <v>0</v>
      </c>
      <c r="E54" s="22">
        <v>0</v>
      </c>
      <c r="F54" s="22">
        <f t="shared" si="5"/>
        <v>0</v>
      </c>
    </row>
    <row r="55" spans="1:6" x14ac:dyDescent="0.25">
      <c r="A55" s="1"/>
      <c r="B55" s="1"/>
      <c r="C55" s="23" t="s">
        <v>153</v>
      </c>
      <c r="D55" s="24">
        <f>SUM(D22:D54)</f>
        <v>208280</v>
      </c>
      <c r="E55" s="24">
        <f t="shared" ref="E55:F55" si="6">SUM(E22:E54)</f>
        <v>264091</v>
      </c>
      <c r="F55" s="24">
        <f t="shared" si="6"/>
        <v>35050.9</v>
      </c>
    </row>
    <row r="56" spans="1:6" x14ac:dyDescent="0.25">
      <c r="A56" s="28" t="s">
        <v>164</v>
      </c>
      <c r="B56" s="28" t="s">
        <v>154</v>
      </c>
      <c r="C56" s="29" t="s">
        <v>155</v>
      </c>
      <c r="D56" s="30">
        <v>0</v>
      </c>
      <c r="E56" s="30">
        <v>0</v>
      </c>
      <c r="F56" s="30">
        <v>0</v>
      </c>
    </row>
    <row r="57" spans="1:6" ht="22.5" x14ac:dyDescent="0.25">
      <c r="A57" s="31" t="s">
        <v>19</v>
      </c>
      <c r="B57" s="31" t="s">
        <v>156</v>
      </c>
      <c r="C57" s="32" t="s">
        <v>157</v>
      </c>
      <c r="D57" s="33">
        <f>D58</f>
        <v>0</v>
      </c>
      <c r="E57" s="33">
        <f t="shared" ref="E57:F57" si="7">E58</f>
        <v>0</v>
      </c>
      <c r="F57" s="33">
        <f t="shared" si="7"/>
        <v>0</v>
      </c>
    </row>
    <row r="58" spans="1:6" ht="15" customHeight="1" x14ac:dyDescent="0.25">
      <c r="A58" s="34" t="s">
        <v>22</v>
      </c>
      <c r="B58" s="34" t="s">
        <v>23</v>
      </c>
      <c r="C58" s="35" t="s">
        <v>24</v>
      </c>
      <c r="D58" s="36">
        <f>SUM(D59:D60)</f>
        <v>0</v>
      </c>
      <c r="E58" s="36">
        <f t="shared" ref="E58:F58" si="8">SUM(E59:E60)</f>
        <v>0</v>
      </c>
      <c r="F58" s="36">
        <f t="shared" si="8"/>
        <v>0</v>
      </c>
    </row>
    <row r="59" spans="1:6" ht="15" customHeight="1" x14ac:dyDescent="0.25">
      <c r="A59" s="1" t="s">
        <v>161</v>
      </c>
      <c r="B59" s="1">
        <v>32329</v>
      </c>
      <c r="C59" s="2" t="s">
        <v>158</v>
      </c>
      <c r="D59" s="37">
        <v>0</v>
      </c>
      <c r="E59" s="37">
        <v>0</v>
      </c>
      <c r="F59" s="22">
        <f>ROUND(E59/7.5345,2)</f>
        <v>0</v>
      </c>
    </row>
    <row r="60" spans="1:6" ht="15" customHeight="1" x14ac:dyDescent="0.25">
      <c r="A60" s="1" t="s">
        <v>162</v>
      </c>
      <c r="B60" s="1">
        <v>32329</v>
      </c>
      <c r="C60" s="2" t="s">
        <v>159</v>
      </c>
      <c r="D60" s="37">
        <v>0</v>
      </c>
      <c r="E60" s="37">
        <v>0</v>
      </c>
      <c r="F60" s="22">
        <f>ROUND(E60/7.5345,2)</f>
        <v>0</v>
      </c>
    </row>
    <row r="61" spans="1:6" x14ac:dyDescent="0.25">
      <c r="A61" s="28" t="s">
        <v>14</v>
      </c>
      <c r="B61" s="28" t="s">
        <v>165</v>
      </c>
      <c r="C61" s="29" t="s">
        <v>166</v>
      </c>
      <c r="D61" s="30">
        <f>D62</f>
        <v>3655</v>
      </c>
      <c r="E61" s="30">
        <f t="shared" ref="E61:F63" si="9">E62</f>
        <v>4000</v>
      </c>
      <c r="F61" s="30">
        <f t="shared" si="9"/>
        <v>530.89</v>
      </c>
    </row>
    <row r="62" spans="1:6" ht="22.5" x14ac:dyDescent="0.25">
      <c r="A62" s="31" t="s">
        <v>19</v>
      </c>
      <c r="B62" s="31" t="s">
        <v>156</v>
      </c>
      <c r="C62" s="32" t="s">
        <v>157</v>
      </c>
      <c r="D62" s="33">
        <f>D63</f>
        <v>3655</v>
      </c>
      <c r="E62" s="33">
        <f t="shared" si="9"/>
        <v>4000</v>
      </c>
      <c r="F62" s="33">
        <f t="shared" si="9"/>
        <v>530.89</v>
      </c>
    </row>
    <row r="63" spans="1:6" x14ac:dyDescent="0.25">
      <c r="A63" s="34" t="s">
        <v>22</v>
      </c>
      <c r="B63" s="34" t="s">
        <v>167</v>
      </c>
      <c r="C63" s="35" t="s">
        <v>168</v>
      </c>
      <c r="D63" s="36">
        <f>D64</f>
        <v>3655</v>
      </c>
      <c r="E63" s="36">
        <f t="shared" si="9"/>
        <v>4000</v>
      </c>
      <c r="F63" s="36">
        <f t="shared" si="9"/>
        <v>530.89</v>
      </c>
    </row>
    <row r="64" spans="1:6" x14ac:dyDescent="0.25">
      <c r="A64" s="16" t="s">
        <v>16</v>
      </c>
      <c r="B64" s="16" t="s">
        <v>17</v>
      </c>
      <c r="C64" s="17" t="s">
        <v>18</v>
      </c>
      <c r="D64" s="18">
        <f>SUM(D65:D66)</f>
        <v>3655</v>
      </c>
      <c r="E64" s="18">
        <f t="shared" ref="E64:F64" si="10">SUM(E65:E66)</f>
        <v>4000</v>
      </c>
      <c r="F64" s="18">
        <f t="shared" si="10"/>
        <v>530.89</v>
      </c>
    </row>
    <row r="65" spans="1:6" x14ac:dyDescent="0.25">
      <c r="A65" s="1" t="s">
        <v>169</v>
      </c>
      <c r="B65" s="1">
        <v>31212</v>
      </c>
      <c r="C65" s="2" t="s">
        <v>170</v>
      </c>
      <c r="D65" s="37">
        <v>2800</v>
      </c>
      <c r="E65" s="37">
        <v>2800</v>
      </c>
      <c r="F65" s="22">
        <f t="shared" ref="F65:F66" si="11">ROUND(E65/7.5345,2)</f>
        <v>371.62</v>
      </c>
    </row>
    <row r="66" spans="1:6" x14ac:dyDescent="0.25">
      <c r="A66" s="1" t="s">
        <v>172</v>
      </c>
      <c r="B66" s="1">
        <v>32224</v>
      </c>
      <c r="C66" s="2" t="s">
        <v>171</v>
      </c>
      <c r="D66" s="37">
        <v>855</v>
      </c>
      <c r="E66" s="37">
        <v>1200</v>
      </c>
      <c r="F66" s="22">
        <f t="shared" si="11"/>
        <v>159.27000000000001</v>
      </c>
    </row>
  </sheetData>
  <sortState ref="A10:F52">
    <sortCondition ref="A10"/>
  </sortState>
  <pageMargins left="0.39370078740157483" right="0.19685039370078741" top="0.39370078740157483" bottom="0.62992125984251968" header="0.39370078740157483" footer="0.39370078740157483"/>
  <pageSetup paperSize="9" orientation="landscape" horizontalDpi="300" verticalDpi="300" r:id="rId1"/>
  <headerFooter alignWithMargins="0">
    <oddFooter>Stranica &amp;P od &amp;N</oddFooter>
  </headerFooter>
  <ignoredErrors>
    <ignoredError sqref="B1:B57 B62 B64" numberStoredAsText="1"/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Decentralizacija 2023.-2025.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2022-12-22T11:55:09Z</cp:lastPrinted>
  <dcterms:modified xsi:type="dcterms:W3CDTF">2022-12-22T12:44:49Z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