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<sst xmlns="http://schemas.openxmlformats.org/spreadsheetml/2006/main" count="378" uniqueCount="241">
  <si>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</si>
  <si>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</si>
  <si>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</si>
  <si>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</si>
  <si>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</si>
  <si>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</si>
  <si>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</si>
  <si>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</si>
  <si>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</si>
  <si>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</si>
  <si>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</si>
  <si>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</si>
  <si>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</si>
  <si>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</si>
  <si>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</si>
  <si>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</si>
  <si>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</si>
  <si>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</si>
  <si>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</si>
  <si>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</si>
  <si>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</si>
  <si>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</si>
  <si>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</si>
  <si>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</si>
  <si>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</si>
  <si>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</si>
  <si>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</si>
  <si>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</si>
  <si>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</si>
  <si>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</si>
  <si>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</si>
  <si>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</si>
  <si>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</si>
  <si>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</si>
  <si>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</si>
  <si>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</si>
  <si>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</si>
  <si>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</si>
  <si>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</si>
  <si>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</si>
  <si>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</si>
  <si>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</si>
  <si>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</si>
  <si>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</si>
  <si>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</si>
  <si>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</si>
  <si>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</si>
  <si>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</si>
  <si>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</si>
  <si>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</si>
  <si>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</si>
  <si>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</si>
  <si>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</si>
  <si>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</si>
  <si>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</si>
  <si>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</si>
  <si>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</si>
  <si>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</si>
  <si>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</si>
  <si>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</si>
  <si>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</si>
  <si>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</si>
  <si>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</si>
  <si>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</si>
  <si>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</si>
  <si>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</si>
  <si>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</si>
  <si>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</si>
  <si>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</si>
  <si>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</si>
  <si>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</si>
  <si>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</si>
  <si>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</si>
  <si>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</si>
  <si>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</si>
  <si>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</si>
  <si>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</si>
  <si>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</si>
  <si>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</si>
  <si>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</si>
  <si>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</si>
  <si>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</si>
  <si>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</si>
  <si>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</si>
  <si>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</si>
  <si>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</si>
  <si>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</si>
  <si>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</si>
  <si>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</si>
  <si>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</si>
  <si>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</si>
  <si>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</si>
  <si>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</si>
  <si>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</si>
  <si>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</si>
  <si>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</si>
  <si>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</si>
  <si>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</si>
  <si>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</si>
  <si>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</si>
  <si>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</si>
  <si>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</si>
  <si>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</si>
  <si>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</si>
  <si>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</si>
  <si>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</si>
  <si>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</si>
  <si>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</si>
  <si>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</si>
  <si>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</si>
  <si>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</si>
  <si>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</si>
  <si>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</si>
  <si>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</si>
  <si>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</si>
  <si>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</si>
  <si>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</si>
  <si>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</si>
  <si>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</si>
  <si>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</si>
  <si>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</si>
  <si>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</si>
  <si>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</si>
  <si>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</si>
  <si>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</si>
  <si>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</si>
  <si>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</si>
  <si>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</si>
  <si>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</si>
  <si>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</si>
  <si>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</si>
  <si>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</si>
  <si>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</si>
  <si>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</si>
  <si>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</si>
  <si>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</si>
  <si>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</si>
  <si>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</si>
  <si>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</si>
  <si>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</si>
  <si>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</si>
  <si>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</si>
  <si>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</si>
  <si>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22.</t>
  </si>
  <si>
    <t>22.1.</t>
  </si>
  <si>
    <t>19.3.</t>
  </si>
  <si>
    <t>Usluge banaka</t>
  </si>
  <si>
    <t>Ostali nespomenuti financijski rashodi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</si>
  <si>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</si>
  <si>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</si>
  <si>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</si>
  <si>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</si>
  <si>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</si>
  <si>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</si>
  <si>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</si>
  <si>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</si>
  <si>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</si>
  <si>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</si>
  <si>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</si>
  <si>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</si>
  <si>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</si>
  <si>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</si>
  <si>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</si>
  <si>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</si>
  <si>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</si>
  <si>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</si>
  <si>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</si>
  <si>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</si>
  <si>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</si>
  <si>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</si>
  <si>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</si>
  <si>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</si>
  <si>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</si>
  <si>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</si>
  <si>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</si>
  <si>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</si>
  <si>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</si>
  <si>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</si>
  <si>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</si>
  <si>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</si>
  <si>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</si>
  <si>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</si>
  <si>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</si>
  <si>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</si>
  <si>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</si>
  <si>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</si>
  <si>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</si>
  <si>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Ostali strojevi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</si>
  <si>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</si>
  <si>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</si>
  <si>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</si>
  <si>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</si>
  <si>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</si>
  <si>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</si>
  <si>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</si>
  <si>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</si>
  <si>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</si>
  <si>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</si>
  <si>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</si>
  <si>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</si>
  <si>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</si>
  <si>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</si>
  <si>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</si>
  <si>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</si>
  <si>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</si>
  <si>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</si>
  <si>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</si>
  <si>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</si>
  <si>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</si>
  <si>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</si>
  <si>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</si>
  <si>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>Radio i TV prijemnici</t>
  </si>
  <si>
    <t>18.3.</t>
  </si>
  <si>
    <t>Rekonstrukcija športske dvorane - VPŽ IZS</t>
  </si>
  <si>
    <t>Invest. održ. - rad (radove vodila VPŽ) - IZS fasada</t>
  </si>
  <si>
    <t>Invest. održ. - rad (radove vodila VPŽ) - DEC fasada</t>
  </si>
  <si>
    <t>Dodatna ulaganja na građevinskim objektima</t>
  </si>
  <si>
    <t>Dnevnice za službeni put u zemlji</t>
  </si>
  <si>
    <t>4.4.1.</t>
  </si>
  <si>
    <t>4.4.2.</t>
  </si>
  <si>
    <t>4.5.</t>
  </si>
  <si>
    <t>VPŽ - refundacija natjecanja</t>
  </si>
  <si>
    <t>Tuzemne članarine</t>
  </si>
  <si>
    <t>18.4.</t>
  </si>
  <si>
    <t>Naknada za nezapošljavanje invalida</t>
  </si>
  <si>
    <t>Rekonstrukcija radionice - VPŽ DEC</t>
  </si>
  <si>
    <t>Ostala komunikacijska oprema</t>
  </si>
  <si>
    <t>dr.sc. Oliver Jukić, prof. v.š.</t>
  </si>
  <si>
    <t>U  2018. godini  planiraju  se slijedeće nabave  roba, radova i usluga razvrstane  po  vrstama roba, radova</t>
  </si>
  <si>
    <t>Ovaj Plan nabave stupa na snagu sa 01.siječnjem 2018. godine</t>
  </si>
  <si>
    <t>2018.</t>
  </si>
  <si>
    <t>Poslovni objekti</t>
  </si>
  <si>
    <t>Rekonstrukcija parkirališta</t>
  </si>
  <si>
    <t>21.3.</t>
  </si>
  <si>
    <t>24.2.</t>
  </si>
  <si>
    <t>27.</t>
  </si>
  <si>
    <t>27.1.</t>
  </si>
  <si>
    <t>5.3.</t>
  </si>
  <si>
    <t>Namirnice "Školska shema voća"</t>
  </si>
  <si>
    <t xml:space="preserve">REBALANS PLANA NABAVE SREDNJE ŠKOLE MARKA MARULIĆA SLATINA ZA 2018. GODINU </t>
  </si>
  <si>
    <t>Srednje škole Marka Marulića Slatina, na sjednici Školskog odbora održanoj dana 16.04.2018. godine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</si>
</sst>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8"/>
  <sheetViews>
    <sheetView tabSelected="1" zoomScalePageLayoutView="0" workbookViewId="0" topLeftCell="A1">
      <selection activeCell="A7" sqref="A7:L7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4" t="s">
        <v>158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2.75">
      <c r="A2" s="60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3" customFormat="1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8" t="s">
        <v>239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9" t="s">
        <v>129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3" customFormat="1" ht="12.75" customHeight="1">
      <c r="A8" s="54" t="s">
        <v>228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210</v>
      </c>
      <c r="D11" s="16" t="s">
        <v>55</v>
      </c>
      <c r="E11" s="16" t="s">
        <v>157</v>
      </c>
      <c r="F11" s="16" t="s">
        <v>2</v>
      </c>
      <c r="G11" s="16" t="s">
        <v>3</v>
      </c>
      <c r="H11" s="16" t="s">
        <v>4</v>
      </c>
      <c r="I11" s="16" t="s">
        <v>151</v>
      </c>
      <c r="J11" s="16" t="s">
        <v>152</v>
      </c>
      <c r="K11" s="16" t="s">
        <v>153</v>
      </c>
      <c r="L11" s="16" t="s">
        <v>154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869200</v>
      </c>
      <c r="D13" s="18" t="s">
        <v>195</v>
      </c>
      <c r="E13" s="18"/>
      <c r="F13" s="17"/>
      <c r="G13" s="35">
        <f>G14+G18+G97</f>
        <v>695360</v>
      </c>
      <c r="H13" s="35">
        <f>H14+H18+H97</f>
        <v>869200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0</v>
      </c>
      <c r="D14" s="18" t="s">
        <v>196</v>
      </c>
      <c r="E14" s="18"/>
      <c r="F14" s="17"/>
      <c r="G14" s="35">
        <f aca="true" t="shared" si="0" ref="G14:H16">G15</f>
        <v>0</v>
      </c>
      <c r="H14" s="35">
        <f t="shared" si="0"/>
        <v>0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0</v>
      </c>
      <c r="D15" s="44" t="s">
        <v>197</v>
      </c>
      <c r="E15" s="44"/>
      <c r="F15" s="21"/>
      <c r="G15" s="46">
        <f t="shared" si="0"/>
        <v>0</v>
      </c>
      <c r="H15" s="46">
        <f t="shared" si="0"/>
        <v>0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0</v>
      </c>
      <c r="D16" s="44" t="s">
        <v>198</v>
      </c>
      <c r="E16" s="44"/>
      <c r="F16" s="21"/>
      <c r="G16" s="46">
        <f t="shared" si="0"/>
        <v>0</v>
      </c>
      <c r="H16" s="46">
        <f t="shared" si="0"/>
        <v>0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199</v>
      </c>
      <c r="E17" s="21"/>
      <c r="F17" s="21" t="s">
        <v>128</v>
      </c>
      <c r="G17" s="37">
        <f>ROUND(H17/1.25,0)</f>
        <v>0</v>
      </c>
      <c r="H17" s="36">
        <v>0</v>
      </c>
      <c r="I17" s="22"/>
      <c r="J17" s="22"/>
      <c r="K17" s="23" t="s">
        <v>230</v>
      </c>
      <c r="L17" s="23"/>
    </row>
    <row r="18" spans="1:12" s="3" customFormat="1" ht="15" customHeight="1">
      <c r="A18" s="17"/>
      <c r="B18" s="18">
        <v>32</v>
      </c>
      <c r="C18" s="35">
        <f>H18</f>
        <v>866710</v>
      </c>
      <c r="D18" s="18" t="s">
        <v>111</v>
      </c>
      <c r="E18" s="18"/>
      <c r="F18" s="17"/>
      <c r="G18" s="35">
        <f>G19+G33+G55+G89</f>
        <v>693368</v>
      </c>
      <c r="H18" s="35">
        <f>H19+H33+H55+H89+H96</f>
        <v>866710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120000</v>
      </c>
      <c r="D19" s="44" t="s">
        <v>57</v>
      </c>
      <c r="E19" s="44"/>
      <c r="F19" s="21"/>
      <c r="G19" s="46">
        <f>G20+G27+G29</f>
        <v>96000</v>
      </c>
      <c r="H19" s="46">
        <f>H20+H27+H29</f>
        <v>120000</v>
      </c>
      <c r="I19" s="47"/>
      <c r="J19" s="47"/>
      <c r="K19" s="47"/>
      <c r="L19" s="23"/>
    </row>
    <row r="20" spans="1:12" s="3" customFormat="1" ht="15" customHeight="1">
      <c r="A20" s="44" t="s">
        <v>94</v>
      </c>
      <c r="B20" s="44">
        <v>3211</v>
      </c>
      <c r="C20" s="46">
        <f>H20</f>
        <v>42500</v>
      </c>
      <c r="D20" s="44" t="s">
        <v>93</v>
      </c>
      <c r="E20" s="44"/>
      <c r="F20" s="21"/>
      <c r="G20" s="46">
        <f>SUM(G21:G26)</f>
        <v>34000</v>
      </c>
      <c r="H20" s="46">
        <f>SUM(H21:H26)</f>
        <v>42500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217</v>
      </c>
      <c r="E21" s="21"/>
      <c r="F21" s="21" t="s">
        <v>128</v>
      </c>
      <c r="G21" s="37">
        <f aca="true" t="shared" si="1" ref="G21:G26">ROUND(H21/1.25,0)</f>
        <v>10000</v>
      </c>
      <c r="H21" s="36">
        <v>12500</v>
      </c>
      <c r="I21" s="22"/>
      <c r="J21" s="22"/>
      <c r="K21" s="23" t="s">
        <v>230</v>
      </c>
      <c r="L21" s="23"/>
    </row>
    <row r="22" spans="1:12" s="3" customFormat="1" ht="15" customHeight="1">
      <c r="A22" s="21" t="s">
        <v>95</v>
      </c>
      <c r="B22" s="21">
        <v>32112</v>
      </c>
      <c r="C22" s="36"/>
      <c r="D22" s="21" t="s">
        <v>203</v>
      </c>
      <c r="E22" s="21"/>
      <c r="F22" s="21" t="s">
        <v>128</v>
      </c>
      <c r="G22" s="37">
        <f t="shared" si="1"/>
        <v>12000</v>
      </c>
      <c r="H22" s="36">
        <v>15000</v>
      </c>
      <c r="I22" s="22"/>
      <c r="J22" s="22"/>
      <c r="K22" s="23" t="s">
        <v>230</v>
      </c>
      <c r="L22" s="23"/>
    </row>
    <row r="23" spans="1:12" s="3" customFormat="1" ht="15" customHeight="1">
      <c r="A23" s="21" t="s">
        <v>96</v>
      </c>
      <c r="B23" s="21">
        <v>32113</v>
      </c>
      <c r="C23" s="36"/>
      <c r="D23" s="21" t="s">
        <v>204</v>
      </c>
      <c r="E23" s="21"/>
      <c r="F23" s="21" t="s">
        <v>128</v>
      </c>
      <c r="G23" s="37">
        <f t="shared" si="1"/>
        <v>800</v>
      </c>
      <c r="H23" s="36">
        <v>1000</v>
      </c>
      <c r="I23" s="22"/>
      <c r="J23" s="22"/>
      <c r="K23" s="23" t="s">
        <v>230</v>
      </c>
      <c r="L23" s="23"/>
    </row>
    <row r="24" spans="1:12" s="3" customFormat="1" ht="15" customHeight="1">
      <c r="A24" s="21" t="s">
        <v>200</v>
      </c>
      <c r="B24" s="21">
        <v>32114</v>
      </c>
      <c r="C24" s="36"/>
      <c r="D24" s="21" t="s">
        <v>205</v>
      </c>
      <c r="E24" s="21"/>
      <c r="F24" s="21" t="s">
        <v>128</v>
      </c>
      <c r="G24" s="37">
        <f t="shared" si="1"/>
        <v>0</v>
      </c>
      <c r="H24" s="36">
        <v>0</v>
      </c>
      <c r="I24" s="22"/>
      <c r="J24" s="22"/>
      <c r="K24" s="23" t="s">
        <v>230</v>
      </c>
      <c r="L24" s="23"/>
    </row>
    <row r="25" spans="1:12" s="3" customFormat="1" ht="15" customHeight="1">
      <c r="A25" s="21" t="s">
        <v>201</v>
      </c>
      <c r="B25" s="21">
        <v>32115</v>
      </c>
      <c r="C25" s="36"/>
      <c r="D25" s="21" t="s">
        <v>206</v>
      </c>
      <c r="E25" s="21"/>
      <c r="F25" s="21" t="s">
        <v>128</v>
      </c>
      <c r="G25" s="37">
        <f t="shared" si="1"/>
        <v>11200</v>
      </c>
      <c r="H25" s="36">
        <v>14000</v>
      </c>
      <c r="I25" s="22"/>
      <c r="J25" s="22"/>
      <c r="K25" s="23" t="s">
        <v>230</v>
      </c>
      <c r="L25" s="23"/>
    </row>
    <row r="26" spans="1:12" s="3" customFormat="1" ht="15" customHeight="1">
      <c r="A26" s="21" t="s">
        <v>202</v>
      </c>
      <c r="B26" s="21">
        <v>32116</v>
      </c>
      <c r="C26" s="36"/>
      <c r="D26" s="21" t="s">
        <v>207</v>
      </c>
      <c r="E26" s="21"/>
      <c r="F26" s="21" t="s">
        <v>128</v>
      </c>
      <c r="G26" s="37">
        <f t="shared" si="1"/>
        <v>0</v>
      </c>
      <c r="H26" s="36">
        <v>0</v>
      </c>
      <c r="I26" s="22"/>
      <c r="J26" s="22"/>
      <c r="K26" s="23" t="s">
        <v>230</v>
      </c>
      <c r="L26" s="23"/>
    </row>
    <row r="27" spans="1:12" s="3" customFormat="1" ht="15" customHeight="1">
      <c r="A27" s="44" t="s">
        <v>97</v>
      </c>
      <c r="B27" s="44">
        <v>3212</v>
      </c>
      <c r="C27" s="46">
        <f>H27</f>
        <v>75000</v>
      </c>
      <c r="D27" s="44" t="s">
        <v>92</v>
      </c>
      <c r="E27" s="44"/>
      <c r="F27" s="21"/>
      <c r="G27" s="43">
        <f>G28</f>
        <v>60000</v>
      </c>
      <c r="H27" s="43">
        <f>H28</f>
        <v>75000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128</v>
      </c>
      <c r="G28" s="37">
        <f>ROUND(H28/1.25,0)</f>
        <v>60000</v>
      </c>
      <c r="H28" s="36">
        <v>75000</v>
      </c>
      <c r="I28" s="22"/>
      <c r="J28" s="22"/>
      <c r="K28" s="23" t="s">
        <v>230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2500</v>
      </c>
      <c r="D29" s="44" t="s">
        <v>6</v>
      </c>
      <c r="E29" s="44"/>
      <c r="F29" s="21"/>
      <c r="G29" s="43">
        <f>G30+G31+G32</f>
        <v>2000</v>
      </c>
      <c r="H29" s="43">
        <f>H30+H31+H32</f>
        <v>2500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112</v>
      </c>
      <c r="E30" s="24"/>
      <c r="F30" s="21" t="s">
        <v>128</v>
      </c>
      <c r="G30" s="37">
        <f>ROUND(H30/1.25,0)</f>
        <v>2000</v>
      </c>
      <c r="H30" s="36">
        <v>2500</v>
      </c>
      <c r="I30" s="22"/>
      <c r="J30" s="22"/>
      <c r="K30" s="23" t="s">
        <v>230</v>
      </c>
      <c r="L30" s="23"/>
    </row>
    <row r="31" spans="1:12" s="3" customFormat="1" ht="15" customHeight="1">
      <c r="A31" s="50" t="s">
        <v>208</v>
      </c>
      <c r="B31" s="24">
        <v>32131</v>
      </c>
      <c r="C31" s="37"/>
      <c r="D31" s="24" t="s">
        <v>209</v>
      </c>
      <c r="E31" s="24"/>
      <c r="F31" s="21" t="s">
        <v>128</v>
      </c>
      <c r="G31" s="37">
        <f>ROUND(H31/1.25,0)</f>
        <v>0</v>
      </c>
      <c r="H31" s="36">
        <v>0</v>
      </c>
      <c r="I31" s="22"/>
      <c r="J31" s="22"/>
      <c r="K31" s="23" t="s">
        <v>230</v>
      </c>
      <c r="L31" s="23"/>
    </row>
    <row r="32" spans="1:12" s="3" customFormat="1" ht="15" customHeight="1">
      <c r="A32" s="24" t="s">
        <v>160</v>
      </c>
      <c r="B32" s="24">
        <v>32132</v>
      </c>
      <c r="C32" s="37"/>
      <c r="D32" s="24" t="s">
        <v>161</v>
      </c>
      <c r="E32" s="24"/>
      <c r="F32" s="21" t="s">
        <v>128</v>
      </c>
      <c r="G32" s="37">
        <f>ROUND(H32/1.25,0)</f>
        <v>0</v>
      </c>
      <c r="H32" s="36">
        <v>0</v>
      </c>
      <c r="I32" s="22"/>
      <c r="J32" s="22"/>
      <c r="K32" s="23" t="s">
        <v>230</v>
      </c>
      <c r="L32" s="23"/>
    </row>
    <row r="33" spans="1:12" s="3" customFormat="1" ht="15" customHeight="1">
      <c r="A33" s="42"/>
      <c r="B33" s="42">
        <v>322</v>
      </c>
      <c r="C33" s="43">
        <f>H33</f>
        <v>535625</v>
      </c>
      <c r="D33" s="42" t="s">
        <v>113</v>
      </c>
      <c r="E33" s="42"/>
      <c r="F33" s="21"/>
      <c r="G33" s="43">
        <f>G34+G46+G50+G53</f>
        <v>428500</v>
      </c>
      <c r="H33" s="43">
        <f>H34+H46+H50+H53</f>
        <v>535625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103845</v>
      </c>
      <c r="D34" s="42" t="s">
        <v>114</v>
      </c>
      <c r="E34" s="42"/>
      <c r="F34" s="21"/>
      <c r="G34" s="43">
        <f>G35+G38+G39+G42+G45</f>
        <v>83076</v>
      </c>
      <c r="H34" s="43">
        <f>H35+H38+H39+H42+H45</f>
        <v>103845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22000</v>
      </c>
      <c r="H35" s="37">
        <f>H36+H37</f>
        <v>27500</v>
      </c>
      <c r="I35" s="25"/>
      <c r="J35" s="25"/>
      <c r="K35" s="23" t="s">
        <v>230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8000</v>
      </c>
      <c r="H36" s="37">
        <v>10000</v>
      </c>
      <c r="I36" s="25"/>
      <c r="J36" s="25"/>
      <c r="K36" s="23" t="s">
        <v>230</v>
      </c>
      <c r="L36" s="28"/>
    </row>
    <row r="37" spans="1:12" s="5" customFormat="1" ht="15" customHeight="1">
      <c r="A37" s="21" t="s">
        <v>63</v>
      </c>
      <c r="B37" s="27"/>
      <c r="C37" s="39"/>
      <c r="D37" s="21" t="s">
        <v>115</v>
      </c>
      <c r="E37" s="21"/>
      <c r="F37" s="27"/>
      <c r="G37" s="37">
        <f>ROUND(H37/1.25,0)</f>
        <v>14000</v>
      </c>
      <c r="H37" s="37">
        <v>17500</v>
      </c>
      <c r="I37" s="25"/>
      <c r="J37" s="25"/>
      <c r="K37" s="23" t="s">
        <v>230</v>
      </c>
      <c r="L37" s="28"/>
    </row>
    <row r="38" spans="1:12" s="5" customFormat="1" ht="15" customHeight="1">
      <c r="A38" s="21" t="s">
        <v>98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1600</v>
      </c>
      <c r="H38" s="37">
        <v>2000</v>
      </c>
      <c r="I38" s="25"/>
      <c r="J38" s="25"/>
      <c r="K38" s="23" t="s">
        <v>230</v>
      </c>
      <c r="L38" s="23"/>
    </row>
    <row r="39" spans="1:12" s="5" customFormat="1" ht="15" customHeight="1">
      <c r="A39" s="21" t="s">
        <v>99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12356</v>
      </c>
      <c r="H39" s="37">
        <f>H40+H41</f>
        <v>15445</v>
      </c>
      <c r="I39" s="25"/>
      <c r="J39" s="25"/>
      <c r="K39" s="23" t="s">
        <v>230</v>
      </c>
      <c r="L39" s="23"/>
    </row>
    <row r="40" spans="1:12" s="5" customFormat="1" ht="15" customHeight="1">
      <c r="A40" s="21" t="s">
        <v>124</v>
      </c>
      <c r="B40" s="29"/>
      <c r="C40" s="40"/>
      <c r="D40" s="21" t="s">
        <v>122</v>
      </c>
      <c r="E40" s="21"/>
      <c r="F40" s="29"/>
      <c r="G40" s="37">
        <f>ROUND(H40/1.25,0)</f>
        <v>4356</v>
      </c>
      <c r="H40" s="36">
        <v>5445</v>
      </c>
      <c r="I40" s="22"/>
      <c r="J40" s="22"/>
      <c r="K40" s="23" t="s">
        <v>230</v>
      </c>
      <c r="L40" s="28"/>
    </row>
    <row r="41" spans="1:12" s="5" customFormat="1" ht="15" customHeight="1">
      <c r="A41" s="21" t="s">
        <v>125</v>
      </c>
      <c r="B41" s="29"/>
      <c r="C41" s="40"/>
      <c r="D41" s="21" t="s">
        <v>123</v>
      </c>
      <c r="E41" s="21"/>
      <c r="F41" s="29"/>
      <c r="G41" s="37">
        <f>ROUND(H41/1.25,0)</f>
        <v>8000</v>
      </c>
      <c r="H41" s="36">
        <v>10000</v>
      </c>
      <c r="I41" s="22"/>
      <c r="J41" s="22"/>
      <c r="K41" s="23" t="s">
        <v>230</v>
      </c>
      <c r="L41" s="28"/>
    </row>
    <row r="42" spans="1:12" s="5" customFormat="1" ht="15" customHeight="1">
      <c r="A42" s="21" t="s">
        <v>100</v>
      </c>
      <c r="B42" s="21">
        <v>32219</v>
      </c>
      <c r="C42" s="36"/>
      <c r="D42" s="21" t="s">
        <v>131</v>
      </c>
      <c r="E42" s="21"/>
      <c r="F42" s="21" t="s">
        <v>16</v>
      </c>
      <c r="G42" s="37">
        <f>SUM(G43:G44)</f>
        <v>46000</v>
      </c>
      <c r="H42" s="37">
        <f>H43+H44</f>
        <v>57500</v>
      </c>
      <c r="I42" s="25"/>
      <c r="J42" s="25"/>
      <c r="K42" s="23" t="s">
        <v>230</v>
      </c>
      <c r="L42" s="23"/>
    </row>
    <row r="43" spans="1:12" s="5" customFormat="1" ht="15" customHeight="1">
      <c r="A43" s="21" t="s">
        <v>218</v>
      </c>
      <c r="B43" s="21"/>
      <c r="C43" s="40"/>
      <c r="D43" s="21" t="s">
        <v>131</v>
      </c>
      <c r="E43" s="21"/>
      <c r="F43" s="21"/>
      <c r="G43" s="37">
        <f>ROUND(H43/1.25,0)</f>
        <v>400</v>
      </c>
      <c r="H43" s="36">
        <v>500</v>
      </c>
      <c r="I43" s="22"/>
      <c r="J43" s="22"/>
      <c r="K43" s="23" t="s">
        <v>230</v>
      </c>
      <c r="L43" s="28"/>
    </row>
    <row r="44" spans="1:12" s="5" customFormat="1" ht="15" customHeight="1">
      <c r="A44" s="21" t="s">
        <v>219</v>
      </c>
      <c r="B44" s="21"/>
      <c r="C44" s="40"/>
      <c r="D44" s="21" t="s">
        <v>132</v>
      </c>
      <c r="E44" s="21"/>
      <c r="F44" s="21"/>
      <c r="G44" s="37">
        <f>ROUND(H44/1.25,0)</f>
        <v>45600</v>
      </c>
      <c r="H44" s="36">
        <v>57000</v>
      </c>
      <c r="I44" s="22"/>
      <c r="J44" s="22"/>
      <c r="K44" s="23" t="s">
        <v>230</v>
      </c>
      <c r="L44" s="28"/>
    </row>
    <row r="45" spans="1:12" s="5" customFormat="1" ht="15" customHeight="1">
      <c r="A45" s="21" t="s">
        <v>220</v>
      </c>
      <c r="B45" s="21">
        <v>32271</v>
      </c>
      <c r="C45" s="36"/>
      <c r="D45" s="21" t="s">
        <v>116</v>
      </c>
      <c r="E45" s="21"/>
      <c r="F45" s="21" t="s">
        <v>16</v>
      </c>
      <c r="G45" s="37">
        <f>ROUND(H45/1.25,0)</f>
        <v>1120</v>
      </c>
      <c r="H45" s="36">
        <v>1400</v>
      </c>
      <c r="I45" s="22"/>
      <c r="J45" s="22"/>
      <c r="K45" s="23" t="s">
        <v>230</v>
      </c>
      <c r="L45" s="23"/>
    </row>
    <row r="46" spans="1:12" s="5" customFormat="1" ht="15" customHeight="1">
      <c r="A46" s="44" t="s">
        <v>64</v>
      </c>
      <c r="B46" s="44">
        <v>3222</v>
      </c>
      <c r="C46" s="46">
        <f>H46</f>
        <v>428080</v>
      </c>
      <c r="D46" s="44" t="s">
        <v>117</v>
      </c>
      <c r="E46" s="44"/>
      <c r="F46" s="21"/>
      <c r="G46" s="43">
        <f>SUM(G47:G49)</f>
        <v>342464</v>
      </c>
      <c r="H46" s="43">
        <f>SUM(H47:H49)</f>
        <v>428080</v>
      </c>
      <c r="I46" s="45"/>
      <c r="J46" s="45"/>
      <c r="K46" s="45"/>
      <c r="L46" s="23"/>
    </row>
    <row r="47" spans="1:12" s="5" customFormat="1" ht="15" customHeight="1">
      <c r="A47" s="21" t="s">
        <v>13</v>
      </c>
      <c r="B47" s="24">
        <v>32224</v>
      </c>
      <c r="C47" s="37"/>
      <c r="D47" s="21" t="s">
        <v>238</v>
      </c>
      <c r="E47" s="21"/>
      <c r="F47" s="21" t="s">
        <v>16</v>
      </c>
      <c r="G47" s="37">
        <f>ROUND(H47/1.25,0)</f>
        <v>12864</v>
      </c>
      <c r="H47" s="36">
        <v>16080</v>
      </c>
      <c r="I47" s="22"/>
      <c r="J47" s="22"/>
      <c r="K47" s="23" t="s">
        <v>230</v>
      </c>
      <c r="L47" s="23"/>
    </row>
    <row r="48" spans="1:12" s="5" customFormat="1" ht="15" customHeight="1">
      <c r="A48" s="21" t="s">
        <v>101</v>
      </c>
      <c r="B48" s="24">
        <v>32231</v>
      </c>
      <c r="C48" s="37"/>
      <c r="D48" s="21" t="s">
        <v>15</v>
      </c>
      <c r="E48" s="21"/>
      <c r="F48" s="21" t="s">
        <v>16</v>
      </c>
      <c r="G48" s="37">
        <f>ROUND(H48/1.25,0)</f>
        <v>132000</v>
      </c>
      <c r="H48" s="36">
        <v>165000</v>
      </c>
      <c r="I48" s="22"/>
      <c r="J48" s="22"/>
      <c r="K48" s="23" t="s">
        <v>230</v>
      </c>
      <c r="L48" s="23"/>
    </row>
    <row r="49" spans="1:12" s="5" customFormat="1" ht="15" customHeight="1">
      <c r="A49" s="21" t="s">
        <v>237</v>
      </c>
      <c r="B49" s="24">
        <v>32233</v>
      </c>
      <c r="C49" s="37"/>
      <c r="D49" s="21" t="s">
        <v>18</v>
      </c>
      <c r="E49" s="21"/>
      <c r="F49" s="21" t="s">
        <v>16</v>
      </c>
      <c r="G49" s="37">
        <f>ROUND(H49/1.25,0)</f>
        <v>197600</v>
      </c>
      <c r="H49" s="36">
        <v>247000</v>
      </c>
      <c r="I49" s="22"/>
      <c r="J49" s="22"/>
      <c r="K49" s="23" t="s">
        <v>230</v>
      </c>
      <c r="L49" s="23"/>
    </row>
    <row r="50" spans="1:12" s="5" customFormat="1" ht="15" customHeight="1">
      <c r="A50" s="44" t="s">
        <v>66</v>
      </c>
      <c r="B50" s="42">
        <v>3224</v>
      </c>
      <c r="C50" s="43">
        <f>H50</f>
        <v>3000</v>
      </c>
      <c r="D50" s="44" t="s">
        <v>61</v>
      </c>
      <c r="E50" s="44"/>
      <c r="F50" s="21"/>
      <c r="G50" s="43">
        <f>G51</f>
        <v>2400</v>
      </c>
      <c r="H50" s="43">
        <f>H51</f>
        <v>3000</v>
      </c>
      <c r="I50" s="45"/>
      <c r="J50" s="45"/>
      <c r="K50" s="45"/>
      <c r="L50" s="23"/>
    </row>
    <row r="51" spans="1:12" s="5" customFormat="1" ht="15" customHeight="1">
      <c r="A51" s="21" t="s">
        <v>14</v>
      </c>
      <c r="B51" s="24">
        <v>32244</v>
      </c>
      <c r="C51" s="37"/>
      <c r="D51" s="21" t="s">
        <v>130</v>
      </c>
      <c r="E51" s="21"/>
      <c r="F51" s="21" t="s">
        <v>128</v>
      </c>
      <c r="G51" s="37">
        <f>SUM(G52:G52)</f>
        <v>2400</v>
      </c>
      <c r="H51" s="37">
        <f>H52</f>
        <v>3000</v>
      </c>
      <c r="I51" s="25"/>
      <c r="J51" s="25"/>
      <c r="K51" s="23" t="s">
        <v>230</v>
      </c>
      <c r="L51" s="23"/>
    </row>
    <row r="52" spans="1:12" s="5" customFormat="1" ht="15" customHeight="1">
      <c r="A52" s="21" t="s">
        <v>69</v>
      </c>
      <c r="B52" s="24"/>
      <c r="C52" s="37"/>
      <c r="D52" s="21" t="s">
        <v>118</v>
      </c>
      <c r="E52" s="21"/>
      <c r="F52" s="29"/>
      <c r="G52" s="37">
        <f>ROUND(H52/1.25,0)</f>
        <v>2400</v>
      </c>
      <c r="H52" s="36">
        <v>3000</v>
      </c>
      <c r="I52" s="22"/>
      <c r="J52" s="22"/>
      <c r="K52" s="23" t="s">
        <v>230</v>
      </c>
      <c r="L52" s="28"/>
    </row>
    <row r="53" spans="1:12" s="5" customFormat="1" ht="15" customHeight="1">
      <c r="A53" s="44" t="s">
        <v>70</v>
      </c>
      <c r="B53" s="42">
        <v>3225</v>
      </c>
      <c r="C53" s="43">
        <f>H53</f>
        <v>700</v>
      </c>
      <c r="D53" s="44" t="s">
        <v>65</v>
      </c>
      <c r="E53" s="44"/>
      <c r="F53" s="21"/>
      <c r="G53" s="43">
        <f>SUM(G54:G54)</f>
        <v>560</v>
      </c>
      <c r="H53" s="43">
        <f>SUM(H54:H54)</f>
        <v>700</v>
      </c>
      <c r="I53" s="45"/>
      <c r="J53" s="45"/>
      <c r="K53" s="45"/>
      <c r="L53" s="23"/>
    </row>
    <row r="54" spans="1:12" s="5" customFormat="1" ht="15" customHeight="1">
      <c r="A54" s="24" t="s">
        <v>17</v>
      </c>
      <c r="B54" s="24">
        <v>32251</v>
      </c>
      <c r="C54" s="37"/>
      <c r="D54" s="24" t="s">
        <v>21</v>
      </c>
      <c r="E54" s="24"/>
      <c r="F54" s="21" t="s">
        <v>128</v>
      </c>
      <c r="G54" s="37">
        <f>ROUND(H54/1.25,0)</f>
        <v>560</v>
      </c>
      <c r="H54" s="36">
        <v>700</v>
      </c>
      <c r="I54" s="22"/>
      <c r="J54" s="22"/>
      <c r="K54" s="23" t="s">
        <v>230</v>
      </c>
      <c r="L54" s="23"/>
    </row>
    <row r="55" spans="1:12" s="5" customFormat="1" ht="15" customHeight="1">
      <c r="A55" s="42"/>
      <c r="B55" s="42">
        <v>323</v>
      </c>
      <c r="C55" s="43">
        <f>H55</f>
        <v>135645</v>
      </c>
      <c r="D55" s="42" t="s">
        <v>81</v>
      </c>
      <c r="E55" s="42"/>
      <c r="F55" s="21"/>
      <c r="G55" s="43">
        <f>G56+G62+G70+G76+G78+G81+G84+G86+G72</f>
        <v>108516</v>
      </c>
      <c r="H55" s="43">
        <f>H56+H62+H70+H76+H78+H81+H84+H86+H72</f>
        <v>135645</v>
      </c>
      <c r="I55" s="45"/>
      <c r="J55" s="45"/>
      <c r="K55" s="45"/>
      <c r="L55" s="23"/>
    </row>
    <row r="56" spans="1:12" s="5" customFormat="1" ht="15" customHeight="1">
      <c r="A56" s="42" t="s">
        <v>71</v>
      </c>
      <c r="B56" s="42">
        <v>3231</v>
      </c>
      <c r="C56" s="43">
        <f>H56</f>
        <v>21000</v>
      </c>
      <c r="D56" s="42" t="s">
        <v>67</v>
      </c>
      <c r="E56" s="42"/>
      <c r="F56" s="21"/>
      <c r="G56" s="43">
        <f>G57+G61</f>
        <v>16800</v>
      </c>
      <c r="H56" s="43">
        <f>H57+H61</f>
        <v>21000</v>
      </c>
      <c r="I56" s="45"/>
      <c r="J56" s="45"/>
      <c r="K56" s="45"/>
      <c r="L56" s="23"/>
    </row>
    <row r="57" spans="1:12" s="5" customFormat="1" ht="15" customHeight="1">
      <c r="A57" s="26" t="s">
        <v>19</v>
      </c>
      <c r="B57" s="21">
        <v>32311</v>
      </c>
      <c r="C57" s="36"/>
      <c r="D57" s="21" t="s">
        <v>23</v>
      </c>
      <c r="E57" s="21"/>
      <c r="F57" s="21" t="s">
        <v>128</v>
      </c>
      <c r="G57" s="37">
        <f>G58+G59+G60</f>
        <v>14000</v>
      </c>
      <c r="H57" s="37">
        <f>H58+H59+H60</f>
        <v>17500</v>
      </c>
      <c r="I57" s="25"/>
      <c r="J57" s="25"/>
      <c r="K57" s="23" t="s">
        <v>230</v>
      </c>
      <c r="L57" s="23"/>
    </row>
    <row r="58" spans="1:12" s="5" customFormat="1" ht="15" customHeight="1">
      <c r="A58" s="21" t="s">
        <v>102</v>
      </c>
      <c r="B58" s="21"/>
      <c r="C58" s="36"/>
      <c r="D58" s="21" t="s">
        <v>56</v>
      </c>
      <c r="E58" s="21"/>
      <c r="F58" s="29"/>
      <c r="G58" s="37">
        <f>ROUND(H58/1.25,0)</f>
        <v>4400</v>
      </c>
      <c r="H58" s="37">
        <v>5500</v>
      </c>
      <c r="I58" s="25"/>
      <c r="J58" s="25"/>
      <c r="K58" s="23" t="s">
        <v>230</v>
      </c>
      <c r="L58" s="28"/>
    </row>
    <row r="59" spans="1:12" s="5" customFormat="1" ht="15" customHeight="1">
      <c r="A59" s="21" t="s">
        <v>103</v>
      </c>
      <c r="B59" s="21"/>
      <c r="C59" s="36"/>
      <c r="D59" s="21" t="s">
        <v>68</v>
      </c>
      <c r="E59" s="21"/>
      <c r="F59" s="29"/>
      <c r="G59" s="37">
        <f>ROUND(H59/1.25,0)</f>
        <v>7200</v>
      </c>
      <c r="H59" s="37">
        <v>9000</v>
      </c>
      <c r="I59" s="25"/>
      <c r="J59" s="25"/>
      <c r="K59" s="23" t="s">
        <v>230</v>
      </c>
      <c r="L59" s="28"/>
    </row>
    <row r="60" spans="1:12" s="5" customFormat="1" ht="15" customHeight="1">
      <c r="A60" s="21" t="s">
        <v>104</v>
      </c>
      <c r="B60" s="21">
        <v>32312</v>
      </c>
      <c r="C60" s="36"/>
      <c r="D60" s="21" t="s">
        <v>119</v>
      </c>
      <c r="E60" s="21"/>
      <c r="F60" s="21"/>
      <c r="G60" s="37">
        <f>ROUND(H60/1.25,0)</f>
        <v>2400</v>
      </c>
      <c r="H60" s="37">
        <v>3000</v>
      </c>
      <c r="I60" s="25"/>
      <c r="J60" s="25"/>
      <c r="K60" s="23" t="s">
        <v>230</v>
      </c>
      <c r="L60" s="23"/>
    </row>
    <row r="61" spans="1:12" s="5" customFormat="1" ht="15" customHeight="1">
      <c r="A61" s="21" t="s">
        <v>105</v>
      </c>
      <c r="B61" s="21">
        <v>32313</v>
      </c>
      <c r="C61" s="36"/>
      <c r="D61" s="21" t="s">
        <v>25</v>
      </c>
      <c r="E61" s="21"/>
      <c r="F61" s="21" t="s">
        <v>16</v>
      </c>
      <c r="G61" s="37">
        <f>ROUND(H61/1.25,0)</f>
        <v>2800</v>
      </c>
      <c r="H61" s="36">
        <v>3500</v>
      </c>
      <c r="I61" s="22"/>
      <c r="J61" s="22"/>
      <c r="K61" s="23" t="s">
        <v>230</v>
      </c>
      <c r="L61" s="23"/>
    </row>
    <row r="62" spans="1:12" s="5" customFormat="1" ht="15" customHeight="1">
      <c r="A62" s="44" t="s">
        <v>73</v>
      </c>
      <c r="B62" s="44">
        <v>3232</v>
      </c>
      <c r="C62" s="46">
        <f>H62</f>
        <v>70950</v>
      </c>
      <c r="D62" s="44" t="s">
        <v>27</v>
      </c>
      <c r="E62" s="44"/>
      <c r="F62" s="21"/>
      <c r="G62" s="43">
        <f>G63+G65+G66+G67</f>
        <v>56760</v>
      </c>
      <c r="H62" s="43">
        <f>SUM(H63:H69)</f>
        <v>70950</v>
      </c>
      <c r="I62" s="45"/>
      <c r="J62" s="45"/>
      <c r="K62" s="45"/>
      <c r="L62" s="23"/>
    </row>
    <row r="63" spans="1:12" s="3" customFormat="1" ht="15" customHeight="1">
      <c r="A63" s="21" t="s">
        <v>20</v>
      </c>
      <c r="B63" s="24">
        <v>32321</v>
      </c>
      <c r="C63" s="37"/>
      <c r="D63" s="44" t="s">
        <v>215</v>
      </c>
      <c r="E63" s="21"/>
      <c r="F63" s="21" t="s">
        <v>128</v>
      </c>
      <c r="G63" s="37">
        <f>SUM(G64:G64)</f>
        <v>0</v>
      </c>
      <c r="H63" s="37">
        <v>0</v>
      </c>
      <c r="I63" s="25"/>
      <c r="J63" s="25"/>
      <c r="K63" s="23" t="s">
        <v>230</v>
      </c>
      <c r="L63" s="23"/>
    </row>
    <row r="64" spans="1:12" s="3" customFormat="1" ht="15" customHeight="1">
      <c r="A64" s="21" t="s">
        <v>20</v>
      </c>
      <c r="B64" s="24">
        <v>32321</v>
      </c>
      <c r="C64" s="37"/>
      <c r="D64" s="44" t="s">
        <v>214</v>
      </c>
      <c r="E64" s="21"/>
      <c r="F64" s="29"/>
      <c r="G64" s="37">
        <f aca="true" t="shared" si="2" ref="G64:G69">ROUND(H64/1.25,0)</f>
        <v>0</v>
      </c>
      <c r="H64" s="36">
        <v>0</v>
      </c>
      <c r="I64" s="22"/>
      <c r="J64" s="22"/>
      <c r="K64" s="23" t="s">
        <v>230</v>
      </c>
      <c r="L64" s="28"/>
    </row>
    <row r="65" spans="1:12" s="3" customFormat="1" ht="15" customHeight="1">
      <c r="A65" s="21" t="s">
        <v>106</v>
      </c>
      <c r="B65" s="24">
        <v>32322</v>
      </c>
      <c r="C65" s="37"/>
      <c r="D65" s="21" t="s">
        <v>155</v>
      </c>
      <c r="E65" s="21"/>
      <c r="F65" s="21"/>
      <c r="G65" s="37">
        <f t="shared" si="2"/>
        <v>0</v>
      </c>
      <c r="H65" s="36">
        <v>0</v>
      </c>
      <c r="I65" s="22"/>
      <c r="J65" s="22"/>
      <c r="K65" s="23" t="s">
        <v>230</v>
      </c>
      <c r="L65" s="23"/>
    </row>
    <row r="66" spans="1:12" s="3" customFormat="1" ht="15" customHeight="1">
      <c r="A66" s="24" t="s">
        <v>126</v>
      </c>
      <c r="B66" s="24">
        <v>32329</v>
      </c>
      <c r="C66" s="37"/>
      <c r="D66" s="21" t="s">
        <v>29</v>
      </c>
      <c r="E66" s="21"/>
      <c r="F66" s="21" t="s">
        <v>128</v>
      </c>
      <c r="G66" s="37">
        <f t="shared" si="2"/>
        <v>27160</v>
      </c>
      <c r="H66" s="37">
        <v>33950</v>
      </c>
      <c r="I66" s="25"/>
      <c r="J66" s="25"/>
      <c r="K66" s="23" t="s">
        <v>230</v>
      </c>
      <c r="L66" s="23"/>
    </row>
    <row r="67" spans="1:12" s="3" customFormat="1" ht="15" customHeight="1">
      <c r="A67" s="24" t="s">
        <v>127</v>
      </c>
      <c r="B67" s="24">
        <v>32329</v>
      </c>
      <c r="C67" s="37"/>
      <c r="D67" s="21" t="s">
        <v>156</v>
      </c>
      <c r="E67" s="21"/>
      <c r="F67" s="29"/>
      <c r="G67" s="37">
        <f t="shared" si="2"/>
        <v>29600</v>
      </c>
      <c r="H67" s="36">
        <v>37000</v>
      </c>
      <c r="I67" s="22"/>
      <c r="J67" s="22"/>
      <c r="K67" s="23" t="s">
        <v>230</v>
      </c>
      <c r="L67" s="28"/>
    </row>
    <row r="68" spans="1:12" s="3" customFormat="1" ht="15" customHeight="1">
      <c r="A68" s="24" t="s">
        <v>165</v>
      </c>
      <c r="B68" s="24">
        <v>32329</v>
      </c>
      <c r="C68" s="37"/>
      <c r="D68" s="21" t="s">
        <v>167</v>
      </c>
      <c r="E68" s="21"/>
      <c r="F68" s="29"/>
      <c r="G68" s="37">
        <f t="shared" si="2"/>
        <v>0</v>
      </c>
      <c r="H68" s="36">
        <v>0</v>
      </c>
      <c r="I68" s="22"/>
      <c r="J68" s="22"/>
      <c r="K68" s="23" t="s">
        <v>230</v>
      </c>
      <c r="L68" s="28"/>
    </row>
    <row r="69" spans="1:12" s="3" customFormat="1" ht="15" customHeight="1">
      <c r="A69" s="24" t="s">
        <v>166</v>
      </c>
      <c r="B69" s="24">
        <v>32329</v>
      </c>
      <c r="C69" s="37"/>
      <c r="D69" s="21" t="s">
        <v>168</v>
      </c>
      <c r="E69" s="21"/>
      <c r="F69" s="29"/>
      <c r="G69" s="37">
        <f t="shared" si="2"/>
        <v>0</v>
      </c>
      <c r="H69" s="36">
        <v>0</v>
      </c>
      <c r="I69" s="22"/>
      <c r="J69" s="22"/>
      <c r="K69" s="23" t="s">
        <v>230</v>
      </c>
      <c r="L69" s="28"/>
    </row>
    <row r="70" spans="1:12" s="3" customFormat="1" ht="15" customHeight="1">
      <c r="A70" s="42" t="s">
        <v>107</v>
      </c>
      <c r="B70" s="42">
        <v>3233</v>
      </c>
      <c r="C70" s="43">
        <f>H70</f>
        <v>0</v>
      </c>
      <c r="D70" s="44" t="s">
        <v>72</v>
      </c>
      <c r="E70" s="44"/>
      <c r="F70" s="21"/>
      <c r="G70" s="43">
        <f>SUM(G71:G71)</f>
        <v>0</v>
      </c>
      <c r="H70" s="43">
        <f>SUM(H71:H71)</f>
        <v>0</v>
      </c>
      <c r="I70" s="45"/>
      <c r="J70" s="45"/>
      <c r="K70" s="45"/>
      <c r="L70" s="23"/>
    </row>
    <row r="71" spans="1:12" s="3" customFormat="1" ht="15" customHeight="1">
      <c r="A71" s="21" t="s">
        <v>22</v>
      </c>
      <c r="B71" s="24">
        <v>32339</v>
      </c>
      <c r="C71" s="37"/>
      <c r="D71" s="21" t="s">
        <v>164</v>
      </c>
      <c r="E71" s="21"/>
      <c r="F71" s="21" t="s">
        <v>128</v>
      </c>
      <c r="G71" s="37">
        <f>ROUND(H71/1.25,0)</f>
        <v>0</v>
      </c>
      <c r="H71" s="36">
        <v>0</v>
      </c>
      <c r="I71" s="22"/>
      <c r="J71" s="22"/>
      <c r="K71" s="23" t="s">
        <v>230</v>
      </c>
      <c r="L71" s="23"/>
    </row>
    <row r="72" spans="1:12" s="3" customFormat="1" ht="15" customHeight="1">
      <c r="A72" s="44" t="s">
        <v>75</v>
      </c>
      <c r="B72" s="42">
        <v>3234</v>
      </c>
      <c r="C72" s="43">
        <f>H72</f>
        <v>33300</v>
      </c>
      <c r="D72" s="44" t="s">
        <v>133</v>
      </c>
      <c r="E72" s="44"/>
      <c r="F72" s="21"/>
      <c r="G72" s="43">
        <f>SUM(G73:G75)</f>
        <v>26640</v>
      </c>
      <c r="H72" s="43">
        <f>SUM(H73:H75)</f>
        <v>33300</v>
      </c>
      <c r="I72" s="45"/>
      <c r="J72" s="45"/>
      <c r="K72" s="45"/>
      <c r="L72" s="23"/>
    </row>
    <row r="73" spans="1:12" s="3" customFormat="1" ht="15" customHeight="1">
      <c r="A73" s="21" t="s">
        <v>24</v>
      </c>
      <c r="B73" s="24">
        <v>32341</v>
      </c>
      <c r="C73" s="37"/>
      <c r="D73" s="21" t="s">
        <v>136</v>
      </c>
      <c r="E73" s="21"/>
      <c r="F73" s="21" t="s">
        <v>128</v>
      </c>
      <c r="G73" s="37">
        <f>ROUND(H73/1.25,0)</f>
        <v>9600</v>
      </c>
      <c r="H73" s="36">
        <v>12000</v>
      </c>
      <c r="I73" s="22"/>
      <c r="J73" s="22"/>
      <c r="K73" s="23" t="s">
        <v>230</v>
      </c>
      <c r="L73" s="23"/>
    </row>
    <row r="74" spans="1:12" s="3" customFormat="1" ht="15" customHeight="1">
      <c r="A74" s="21" t="s">
        <v>134</v>
      </c>
      <c r="B74" s="24">
        <v>32342</v>
      </c>
      <c r="C74" s="37"/>
      <c r="D74" s="21" t="s">
        <v>137</v>
      </c>
      <c r="E74" s="21"/>
      <c r="F74" s="21" t="s">
        <v>128</v>
      </c>
      <c r="G74" s="37">
        <f>ROUND(H74/1.25,0)</f>
        <v>6080</v>
      </c>
      <c r="H74" s="36">
        <v>7600</v>
      </c>
      <c r="I74" s="22"/>
      <c r="J74" s="22"/>
      <c r="K74" s="23" t="s">
        <v>230</v>
      </c>
      <c r="L74" s="23"/>
    </row>
    <row r="75" spans="1:12" s="3" customFormat="1" ht="15" customHeight="1">
      <c r="A75" s="21" t="s">
        <v>135</v>
      </c>
      <c r="B75" s="24">
        <v>32349</v>
      </c>
      <c r="C75" s="37"/>
      <c r="D75" s="21" t="s">
        <v>138</v>
      </c>
      <c r="E75" s="21"/>
      <c r="F75" s="21" t="s">
        <v>128</v>
      </c>
      <c r="G75" s="37">
        <f>ROUND(H75/1.25,0)</f>
        <v>10960</v>
      </c>
      <c r="H75" s="36">
        <v>13700</v>
      </c>
      <c r="I75" s="22"/>
      <c r="J75" s="22"/>
      <c r="K75" s="23" t="s">
        <v>230</v>
      </c>
      <c r="L75" s="23"/>
    </row>
    <row r="76" spans="1:12" s="3" customFormat="1" ht="15" customHeight="1">
      <c r="A76" s="44" t="s">
        <v>77</v>
      </c>
      <c r="B76" s="42">
        <v>3235</v>
      </c>
      <c r="C76" s="43">
        <f>H76</f>
        <v>0</v>
      </c>
      <c r="D76" s="44" t="s">
        <v>74</v>
      </c>
      <c r="E76" s="44"/>
      <c r="F76" s="21"/>
      <c r="G76" s="43">
        <f>SUM(G77:G77)</f>
        <v>0</v>
      </c>
      <c r="H76" s="43">
        <f>SUM(H77:H77)</f>
        <v>0</v>
      </c>
      <c r="I76" s="45"/>
      <c r="J76" s="45"/>
      <c r="K76" s="45"/>
      <c r="L76" s="23"/>
    </row>
    <row r="77" spans="1:12" s="3" customFormat="1" ht="15" customHeight="1">
      <c r="A77" s="21" t="s">
        <v>26</v>
      </c>
      <c r="B77" s="21">
        <v>32359</v>
      </c>
      <c r="C77" s="36"/>
      <c r="D77" s="21" t="s">
        <v>32</v>
      </c>
      <c r="E77" s="21"/>
      <c r="F77" s="21" t="s">
        <v>128</v>
      </c>
      <c r="G77" s="37">
        <f>ROUND(H77/1.25,0)</f>
        <v>0</v>
      </c>
      <c r="H77" s="36">
        <v>0</v>
      </c>
      <c r="I77" s="22"/>
      <c r="J77" s="22"/>
      <c r="K77" s="23" t="s">
        <v>230</v>
      </c>
      <c r="L77" s="23"/>
    </row>
    <row r="78" spans="1:12" s="3" customFormat="1" ht="15" customHeight="1">
      <c r="A78" s="44" t="s">
        <v>79</v>
      </c>
      <c r="B78" s="44">
        <v>3236</v>
      </c>
      <c r="C78" s="46">
        <f>H78</f>
        <v>9620</v>
      </c>
      <c r="D78" s="44" t="s">
        <v>120</v>
      </c>
      <c r="E78" s="44"/>
      <c r="F78" s="21"/>
      <c r="G78" s="43">
        <f>SUM(G79:G80)</f>
        <v>7696</v>
      </c>
      <c r="H78" s="43">
        <f>SUM(H79:H80)</f>
        <v>9620</v>
      </c>
      <c r="I78" s="45"/>
      <c r="J78" s="45"/>
      <c r="K78" s="45"/>
      <c r="L78" s="23"/>
    </row>
    <row r="79" spans="1:12" s="3" customFormat="1" ht="15" customHeight="1">
      <c r="A79" s="24" t="s">
        <v>28</v>
      </c>
      <c r="B79" s="24">
        <v>32361</v>
      </c>
      <c r="C79" s="37"/>
      <c r="D79" s="21" t="s">
        <v>35</v>
      </c>
      <c r="E79" s="21"/>
      <c r="F79" s="21" t="s">
        <v>128</v>
      </c>
      <c r="G79" s="37">
        <f>ROUND(H79/1.25,0)</f>
        <v>7200</v>
      </c>
      <c r="H79" s="36">
        <v>9000</v>
      </c>
      <c r="I79" s="22"/>
      <c r="J79" s="22"/>
      <c r="K79" s="23" t="s">
        <v>230</v>
      </c>
      <c r="L79" s="23"/>
    </row>
    <row r="80" spans="1:12" s="3" customFormat="1" ht="15" customHeight="1">
      <c r="A80" s="26" t="s">
        <v>139</v>
      </c>
      <c r="B80" s="24">
        <v>32369</v>
      </c>
      <c r="C80" s="37"/>
      <c r="D80" s="21" t="s">
        <v>39</v>
      </c>
      <c r="E80" s="21"/>
      <c r="F80" s="21" t="s">
        <v>128</v>
      </c>
      <c r="G80" s="37">
        <f>ROUND(H80/1.25,0)</f>
        <v>496</v>
      </c>
      <c r="H80" s="36">
        <v>620</v>
      </c>
      <c r="I80" s="22"/>
      <c r="J80" s="22"/>
      <c r="K80" s="23" t="s">
        <v>230</v>
      </c>
      <c r="L80" s="23"/>
    </row>
    <row r="81" spans="1:12" s="3" customFormat="1" ht="15" customHeight="1">
      <c r="A81" s="44" t="s">
        <v>83</v>
      </c>
      <c r="B81" s="42">
        <v>3237</v>
      </c>
      <c r="C81" s="43">
        <f>H81</f>
        <v>0</v>
      </c>
      <c r="D81" s="44" t="s">
        <v>76</v>
      </c>
      <c r="E81" s="44"/>
      <c r="F81" s="21"/>
      <c r="G81" s="43">
        <f>SUM(G82:G83)</f>
        <v>0</v>
      </c>
      <c r="H81" s="43">
        <f>SUM(H82:H83)</f>
        <v>0</v>
      </c>
      <c r="I81" s="45"/>
      <c r="J81" s="45"/>
      <c r="K81" s="45"/>
      <c r="L81" s="23"/>
    </row>
    <row r="82" spans="1:12" s="3" customFormat="1" ht="15" customHeight="1">
      <c r="A82" s="21" t="s">
        <v>30</v>
      </c>
      <c r="B82" s="24">
        <v>32372</v>
      </c>
      <c r="C82" s="37"/>
      <c r="D82" s="21" t="s">
        <v>37</v>
      </c>
      <c r="E82" s="21"/>
      <c r="F82" s="21" t="s">
        <v>128</v>
      </c>
      <c r="G82" s="37">
        <f>ROUND(H82/1.25,0)</f>
        <v>0</v>
      </c>
      <c r="H82" s="36">
        <v>0</v>
      </c>
      <c r="I82" s="22"/>
      <c r="J82" s="22"/>
      <c r="K82" s="23" t="s">
        <v>230</v>
      </c>
      <c r="L82" s="23"/>
    </row>
    <row r="83" spans="1:12" s="3" customFormat="1" ht="15" customHeight="1">
      <c r="A83" s="21" t="s">
        <v>140</v>
      </c>
      <c r="B83" s="24">
        <v>32379</v>
      </c>
      <c r="C83" s="37"/>
      <c r="D83" s="21" t="s">
        <v>141</v>
      </c>
      <c r="E83" s="21"/>
      <c r="F83" s="21" t="s">
        <v>128</v>
      </c>
      <c r="G83" s="37">
        <f>ROUND(H83/1.25,0)</f>
        <v>0</v>
      </c>
      <c r="H83" s="36">
        <v>0</v>
      </c>
      <c r="I83" s="22"/>
      <c r="J83" s="22"/>
      <c r="K83" s="23" t="s">
        <v>230</v>
      </c>
      <c r="L83" s="23"/>
    </row>
    <row r="84" spans="1:12" s="3" customFormat="1" ht="15" customHeight="1">
      <c r="A84" s="44" t="s">
        <v>31</v>
      </c>
      <c r="B84" s="42">
        <v>3238</v>
      </c>
      <c r="C84" s="43">
        <f>H84</f>
        <v>675</v>
      </c>
      <c r="D84" s="44" t="s">
        <v>78</v>
      </c>
      <c r="E84" s="44"/>
      <c r="F84" s="21"/>
      <c r="G84" s="43">
        <f>SUM(G85:G85)</f>
        <v>540</v>
      </c>
      <c r="H84" s="43">
        <f>SUM(H85:H85)</f>
        <v>675</v>
      </c>
      <c r="I84" s="45"/>
      <c r="J84" s="45"/>
      <c r="K84" s="45"/>
      <c r="L84" s="23"/>
    </row>
    <row r="85" spans="1:12" s="3" customFormat="1" ht="15" customHeight="1">
      <c r="A85" s="24" t="s">
        <v>33</v>
      </c>
      <c r="B85" s="24">
        <v>32389</v>
      </c>
      <c r="C85" s="37"/>
      <c r="D85" s="24" t="s">
        <v>41</v>
      </c>
      <c r="E85" s="24"/>
      <c r="F85" s="21" t="s">
        <v>128</v>
      </c>
      <c r="G85" s="37">
        <f>ROUND(H85/1.25,0)</f>
        <v>540</v>
      </c>
      <c r="H85" s="36">
        <v>675</v>
      </c>
      <c r="I85" s="22"/>
      <c r="J85" s="22"/>
      <c r="K85" s="23" t="s">
        <v>230</v>
      </c>
      <c r="L85" s="23"/>
    </row>
    <row r="86" spans="1:12" s="3" customFormat="1" ht="15" customHeight="1">
      <c r="A86" s="42" t="s">
        <v>88</v>
      </c>
      <c r="B86" s="42">
        <v>3239</v>
      </c>
      <c r="C86" s="43">
        <f>H86</f>
        <v>100</v>
      </c>
      <c r="D86" s="42" t="s">
        <v>80</v>
      </c>
      <c r="E86" s="42"/>
      <c r="F86" s="21"/>
      <c r="G86" s="43">
        <f>SUM(G87:G88)</f>
        <v>80</v>
      </c>
      <c r="H86" s="43">
        <f>SUM(H87:H88)</f>
        <v>100</v>
      </c>
      <c r="I86" s="45"/>
      <c r="J86" s="45"/>
      <c r="K86" s="45"/>
      <c r="L86" s="23"/>
    </row>
    <row r="87" spans="1:12" s="3" customFormat="1" ht="15" customHeight="1">
      <c r="A87" s="21" t="s">
        <v>34</v>
      </c>
      <c r="B87" s="21">
        <v>32391</v>
      </c>
      <c r="C87" s="36"/>
      <c r="D87" s="21" t="s">
        <v>43</v>
      </c>
      <c r="E87" s="21"/>
      <c r="F87" s="21" t="s">
        <v>128</v>
      </c>
      <c r="G87" s="37">
        <f>ROUND(H87/1.25,0)</f>
        <v>0</v>
      </c>
      <c r="H87" s="36">
        <v>0</v>
      </c>
      <c r="I87" s="22"/>
      <c r="J87" s="22"/>
      <c r="K87" s="23" t="s">
        <v>230</v>
      </c>
      <c r="L87" s="23"/>
    </row>
    <row r="88" spans="1:12" s="3" customFormat="1" ht="15" customHeight="1">
      <c r="A88" s="24" t="s">
        <v>142</v>
      </c>
      <c r="B88" s="24">
        <v>32399</v>
      </c>
      <c r="C88" s="37"/>
      <c r="D88" s="21" t="s">
        <v>45</v>
      </c>
      <c r="E88" s="21"/>
      <c r="F88" s="21" t="s">
        <v>128</v>
      </c>
      <c r="G88" s="37">
        <f>ROUND(H88/1.25,0)</f>
        <v>80</v>
      </c>
      <c r="H88" s="36">
        <v>100</v>
      </c>
      <c r="I88" s="22"/>
      <c r="J88" s="22"/>
      <c r="K88" s="23" t="s">
        <v>230</v>
      </c>
      <c r="L88" s="23"/>
    </row>
    <row r="89" spans="1:12" s="3" customFormat="1" ht="15" customHeight="1">
      <c r="A89" s="42"/>
      <c r="B89" s="42">
        <v>329</v>
      </c>
      <c r="C89" s="43">
        <f>H89</f>
        <v>75440</v>
      </c>
      <c r="D89" s="44" t="s">
        <v>82</v>
      </c>
      <c r="E89" s="44"/>
      <c r="F89" s="21"/>
      <c r="G89" s="43">
        <f>G90+G92</f>
        <v>60352</v>
      </c>
      <c r="H89" s="43">
        <f>H90+H92</f>
        <v>75440</v>
      </c>
      <c r="I89" s="45"/>
      <c r="J89" s="45"/>
      <c r="K89" s="45"/>
      <c r="L89" s="23"/>
    </row>
    <row r="90" spans="1:12" s="3" customFormat="1" ht="15" customHeight="1">
      <c r="A90" s="42" t="s">
        <v>89</v>
      </c>
      <c r="B90" s="42">
        <v>3293</v>
      </c>
      <c r="C90" s="43">
        <f>H90</f>
        <v>5500</v>
      </c>
      <c r="D90" s="44" t="s">
        <v>46</v>
      </c>
      <c r="E90" s="44"/>
      <c r="F90" s="21"/>
      <c r="G90" s="43">
        <f>SUM(G91:G91)</f>
        <v>4400</v>
      </c>
      <c r="H90" s="43">
        <f>SUM(H91:H91)</f>
        <v>5500</v>
      </c>
      <c r="I90" s="45"/>
      <c r="J90" s="45"/>
      <c r="K90" s="45"/>
      <c r="L90" s="23"/>
    </row>
    <row r="91" spans="1:12" s="3" customFormat="1" ht="15" customHeight="1">
      <c r="A91" s="24" t="s">
        <v>36</v>
      </c>
      <c r="B91" s="24">
        <v>32931</v>
      </c>
      <c r="C91" s="37"/>
      <c r="D91" s="21" t="s">
        <v>46</v>
      </c>
      <c r="E91" s="21"/>
      <c r="F91" s="21" t="s">
        <v>128</v>
      </c>
      <c r="G91" s="37">
        <f>ROUND(H91/1.25,0)</f>
        <v>4400</v>
      </c>
      <c r="H91" s="36">
        <v>5500</v>
      </c>
      <c r="I91" s="22"/>
      <c r="J91" s="22"/>
      <c r="K91" s="23" t="s">
        <v>230</v>
      </c>
      <c r="L91" s="23"/>
    </row>
    <row r="92" spans="1:12" s="3" customFormat="1" ht="15" customHeight="1">
      <c r="A92" s="42" t="s">
        <v>90</v>
      </c>
      <c r="B92" s="42">
        <v>3299</v>
      </c>
      <c r="C92" s="43">
        <f>H92</f>
        <v>69940</v>
      </c>
      <c r="D92" s="44" t="s">
        <v>84</v>
      </c>
      <c r="E92" s="44"/>
      <c r="F92" s="21"/>
      <c r="G92" s="43">
        <f>SUM(G93:G95)</f>
        <v>55952</v>
      </c>
      <c r="H92" s="43">
        <f>SUM(H93:H95)</f>
        <v>69940</v>
      </c>
      <c r="I92" s="45"/>
      <c r="J92" s="45"/>
      <c r="K92" s="45"/>
      <c r="L92" s="23"/>
    </row>
    <row r="93" spans="1:12" s="3" customFormat="1" ht="15" customHeight="1">
      <c r="A93" s="24" t="s">
        <v>38</v>
      </c>
      <c r="B93" s="24">
        <v>32941</v>
      </c>
      <c r="C93" s="37"/>
      <c r="D93" s="21" t="s">
        <v>222</v>
      </c>
      <c r="E93" s="21"/>
      <c r="F93" s="21" t="s">
        <v>128</v>
      </c>
      <c r="G93" s="37">
        <f>ROUND(H93/1.25,0)</f>
        <v>0</v>
      </c>
      <c r="H93" s="36">
        <v>0</v>
      </c>
      <c r="I93" s="22"/>
      <c r="J93" s="22"/>
      <c r="K93" s="23" t="s">
        <v>230</v>
      </c>
      <c r="L93" s="23"/>
    </row>
    <row r="94" spans="1:12" s="3" customFormat="1" ht="15" customHeight="1">
      <c r="A94" s="24" t="s">
        <v>162</v>
      </c>
      <c r="B94" s="24">
        <v>32955</v>
      </c>
      <c r="C94" s="37"/>
      <c r="D94" s="21" t="s">
        <v>224</v>
      </c>
      <c r="E94" s="21"/>
      <c r="F94" s="21" t="s">
        <v>128</v>
      </c>
      <c r="G94" s="37">
        <f>ROUND(H94/1.25,0)</f>
        <v>19200</v>
      </c>
      <c r="H94" s="36">
        <v>24000</v>
      </c>
      <c r="I94" s="22"/>
      <c r="J94" s="22"/>
      <c r="K94" s="23" t="s">
        <v>230</v>
      </c>
      <c r="L94" s="23"/>
    </row>
    <row r="95" spans="1:12" s="3" customFormat="1" ht="15" customHeight="1">
      <c r="A95" s="24" t="s">
        <v>212</v>
      </c>
      <c r="B95" s="24">
        <v>32999</v>
      </c>
      <c r="C95" s="37"/>
      <c r="D95" s="21" t="s">
        <v>163</v>
      </c>
      <c r="E95" s="21"/>
      <c r="F95" s="21" t="s">
        <v>128</v>
      </c>
      <c r="G95" s="37">
        <f>ROUND(H95/1.25,0)</f>
        <v>36752</v>
      </c>
      <c r="H95" s="36">
        <v>45940</v>
      </c>
      <c r="I95" s="22"/>
      <c r="J95" s="22"/>
      <c r="K95" s="23" t="s">
        <v>230</v>
      </c>
      <c r="L95" s="23"/>
    </row>
    <row r="96" spans="1:12" s="3" customFormat="1" ht="15" customHeight="1">
      <c r="A96" s="24" t="s">
        <v>223</v>
      </c>
      <c r="B96" s="24"/>
      <c r="C96" s="37"/>
      <c r="D96" s="53" t="s">
        <v>221</v>
      </c>
      <c r="E96" s="21"/>
      <c r="F96" s="21" t="s">
        <v>128</v>
      </c>
      <c r="G96" s="37">
        <f>ROUND(H96/1.25,0)</f>
        <v>0</v>
      </c>
      <c r="H96" s="36">
        <v>0</v>
      </c>
      <c r="I96" s="22"/>
      <c r="J96" s="22"/>
      <c r="K96" s="23" t="s">
        <v>230</v>
      </c>
      <c r="L96" s="23"/>
    </row>
    <row r="97" spans="1:12" s="3" customFormat="1" ht="15" customHeight="1">
      <c r="A97" s="30"/>
      <c r="B97" s="30">
        <v>34</v>
      </c>
      <c r="C97" s="38">
        <f>H97</f>
        <v>2490</v>
      </c>
      <c r="D97" s="18" t="s">
        <v>85</v>
      </c>
      <c r="E97" s="18"/>
      <c r="F97" s="17"/>
      <c r="G97" s="38">
        <f>G98</f>
        <v>1992</v>
      </c>
      <c r="H97" s="38">
        <f>H98</f>
        <v>2490</v>
      </c>
      <c r="I97" s="31"/>
      <c r="J97" s="31"/>
      <c r="K97" s="31"/>
      <c r="L97" s="20"/>
    </row>
    <row r="98" spans="1:12" s="3" customFormat="1" ht="15" customHeight="1">
      <c r="A98" s="42"/>
      <c r="B98" s="42">
        <v>343</v>
      </c>
      <c r="C98" s="43">
        <f>H98</f>
        <v>2490</v>
      </c>
      <c r="D98" s="44" t="s">
        <v>86</v>
      </c>
      <c r="E98" s="44"/>
      <c r="F98" s="21"/>
      <c r="G98" s="43">
        <f>G99</f>
        <v>1992</v>
      </c>
      <c r="H98" s="43">
        <f>H99</f>
        <v>2490</v>
      </c>
      <c r="I98" s="45"/>
      <c r="J98" s="45"/>
      <c r="K98" s="45"/>
      <c r="L98" s="23"/>
    </row>
    <row r="99" spans="1:12" s="3" customFormat="1" ht="15" customHeight="1">
      <c r="A99" s="42" t="s">
        <v>91</v>
      </c>
      <c r="B99" s="42">
        <v>3431</v>
      </c>
      <c r="C99" s="43">
        <f>H99</f>
        <v>2490</v>
      </c>
      <c r="D99" s="44" t="s">
        <v>47</v>
      </c>
      <c r="E99" s="44"/>
      <c r="F99" s="21"/>
      <c r="G99" s="43">
        <f>SUM(G100:G102)</f>
        <v>1992</v>
      </c>
      <c r="H99" s="43">
        <f>SUM(H100:H102)</f>
        <v>2490</v>
      </c>
      <c r="I99" s="45"/>
      <c r="J99" s="45"/>
      <c r="K99" s="45"/>
      <c r="L99" s="23"/>
    </row>
    <row r="100" spans="1:12" s="3" customFormat="1" ht="15" customHeight="1">
      <c r="A100" s="24" t="s">
        <v>40</v>
      </c>
      <c r="B100" s="24">
        <v>34311</v>
      </c>
      <c r="C100" s="37"/>
      <c r="D100" s="21" t="s">
        <v>146</v>
      </c>
      <c r="E100" s="21"/>
      <c r="F100" s="21" t="s">
        <v>128</v>
      </c>
      <c r="G100" s="37">
        <f>ROUND(H100/1.25,0)</f>
        <v>0</v>
      </c>
      <c r="H100" s="36">
        <v>0</v>
      </c>
      <c r="I100" s="22"/>
      <c r="J100" s="22"/>
      <c r="K100" s="23" t="s">
        <v>230</v>
      </c>
      <c r="L100" s="23"/>
    </row>
    <row r="101" spans="1:12" s="3" customFormat="1" ht="15" customHeight="1">
      <c r="A101" s="24" t="s">
        <v>108</v>
      </c>
      <c r="B101" s="24">
        <v>34312</v>
      </c>
      <c r="C101" s="37"/>
      <c r="D101" s="21" t="s">
        <v>150</v>
      </c>
      <c r="E101" s="21"/>
      <c r="F101" s="21" t="s">
        <v>128</v>
      </c>
      <c r="G101" s="37">
        <f>ROUND(H101/1.25,0)</f>
        <v>1976</v>
      </c>
      <c r="H101" s="36">
        <v>2470</v>
      </c>
      <c r="I101" s="22"/>
      <c r="J101" s="22"/>
      <c r="K101" s="23" t="s">
        <v>230</v>
      </c>
      <c r="L101" s="23"/>
    </row>
    <row r="102" spans="1:12" s="3" customFormat="1" ht="15" customHeight="1">
      <c r="A102" s="24" t="s">
        <v>145</v>
      </c>
      <c r="B102" s="24">
        <v>34349</v>
      </c>
      <c r="C102" s="37"/>
      <c r="D102" s="21" t="s">
        <v>147</v>
      </c>
      <c r="E102" s="21"/>
      <c r="F102" s="21" t="s">
        <v>128</v>
      </c>
      <c r="G102" s="37">
        <f>ROUND(H102/1.25,0)</f>
        <v>16</v>
      </c>
      <c r="H102" s="36">
        <v>20</v>
      </c>
      <c r="I102" s="22"/>
      <c r="J102" s="22"/>
      <c r="K102" s="23" t="s">
        <v>230</v>
      </c>
      <c r="L102" s="23"/>
    </row>
    <row r="103" spans="1:12" s="3" customFormat="1" ht="15" customHeight="1">
      <c r="A103" s="30"/>
      <c r="B103" s="30">
        <v>4</v>
      </c>
      <c r="C103" s="51">
        <f>H103</f>
        <v>732584.77</v>
      </c>
      <c r="D103" s="18" t="s">
        <v>194</v>
      </c>
      <c r="E103" s="18"/>
      <c r="F103" s="17"/>
      <c r="G103" s="51">
        <f>G104+G128</f>
        <v>58049</v>
      </c>
      <c r="H103" s="51">
        <f>H104+H128</f>
        <v>732584.77</v>
      </c>
      <c r="I103" s="31"/>
      <c r="J103" s="31"/>
      <c r="K103" s="31"/>
      <c r="L103" s="20"/>
    </row>
    <row r="104" spans="1:12" s="3" customFormat="1" ht="15" customHeight="1">
      <c r="A104" s="30"/>
      <c r="B104" s="30">
        <v>42</v>
      </c>
      <c r="C104" s="38">
        <f>H104</f>
        <v>716123.77</v>
      </c>
      <c r="D104" s="18" t="s">
        <v>148</v>
      </c>
      <c r="E104" s="18"/>
      <c r="F104" s="17"/>
      <c r="G104" s="38">
        <f>G105+G122</f>
        <v>44880</v>
      </c>
      <c r="H104" s="38">
        <f>H105+H108+H122+H125</f>
        <v>716123.77</v>
      </c>
      <c r="I104" s="31"/>
      <c r="J104" s="31"/>
      <c r="K104" s="31"/>
      <c r="L104" s="20"/>
    </row>
    <row r="105" spans="1:12" s="3" customFormat="1" ht="15" customHeight="1">
      <c r="A105" s="42"/>
      <c r="B105" s="42">
        <v>421</v>
      </c>
      <c r="C105" s="43">
        <f>H105</f>
        <v>40000</v>
      </c>
      <c r="D105" s="44" t="s">
        <v>171</v>
      </c>
      <c r="E105" s="44"/>
      <c r="F105" s="21"/>
      <c r="G105" s="43">
        <f>G109+G113</f>
        <v>40000</v>
      </c>
      <c r="H105" s="43">
        <f>H106</f>
        <v>40000</v>
      </c>
      <c r="I105" s="45"/>
      <c r="J105" s="45"/>
      <c r="K105" s="45"/>
      <c r="L105" s="23"/>
    </row>
    <row r="106" spans="1:12" s="3" customFormat="1" ht="15" customHeight="1">
      <c r="A106" s="42" t="s">
        <v>109</v>
      </c>
      <c r="B106" s="42">
        <v>4212</v>
      </c>
      <c r="C106" s="43">
        <f>H106</f>
        <v>40000</v>
      </c>
      <c r="D106" s="44" t="s">
        <v>231</v>
      </c>
      <c r="E106" s="44"/>
      <c r="F106" s="21"/>
      <c r="G106" s="43">
        <f>G107</f>
        <v>32000</v>
      </c>
      <c r="H106" s="43">
        <f>H107</f>
        <v>40000</v>
      </c>
      <c r="I106" s="45"/>
      <c r="J106" s="45"/>
      <c r="K106" s="45"/>
      <c r="L106" s="23"/>
    </row>
    <row r="107" spans="1:12" s="3" customFormat="1" ht="15" customHeight="1">
      <c r="A107" s="24" t="s">
        <v>42</v>
      </c>
      <c r="B107" s="24">
        <v>42127</v>
      </c>
      <c r="C107" s="37"/>
      <c r="D107" s="21" t="s">
        <v>232</v>
      </c>
      <c r="E107" s="21"/>
      <c r="F107" s="21"/>
      <c r="G107" s="37">
        <f>ROUND(H107/1.25,0)</f>
        <v>32000</v>
      </c>
      <c r="H107" s="36">
        <v>40000</v>
      </c>
      <c r="I107" s="25"/>
      <c r="J107" s="25"/>
      <c r="K107" s="23" t="s">
        <v>230</v>
      </c>
      <c r="L107" s="23"/>
    </row>
    <row r="108" spans="1:12" s="3" customFormat="1" ht="15" customHeight="1">
      <c r="A108" s="42"/>
      <c r="B108" s="42">
        <v>422</v>
      </c>
      <c r="C108" s="43">
        <f>H108</f>
        <v>670023.77</v>
      </c>
      <c r="D108" s="44" t="s">
        <v>121</v>
      </c>
      <c r="E108" s="44"/>
      <c r="F108" s="21"/>
      <c r="G108" s="43">
        <f>G112+G116</f>
        <v>49000</v>
      </c>
      <c r="H108" s="43">
        <f>H109+H113+H116+H119</f>
        <v>670023.77</v>
      </c>
      <c r="I108" s="45"/>
      <c r="J108" s="45"/>
      <c r="K108" s="45"/>
      <c r="L108" s="23"/>
    </row>
    <row r="109" spans="1:12" s="3" customFormat="1" ht="15" customHeight="1">
      <c r="A109" s="44" t="s">
        <v>110</v>
      </c>
      <c r="B109" s="42">
        <v>4221</v>
      </c>
      <c r="C109" s="43">
        <f>H109</f>
        <v>55000</v>
      </c>
      <c r="D109" s="44" t="s">
        <v>87</v>
      </c>
      <c r="E109" s="44"/>
      <c r="F109" s="21"/>
      <c r="G109" s="43">
        <f>SUM(G110:G111)</f>
        <v>40000</v>
      </c>
      <c r="H109" s="43">
        <f>SUM(H110:H112)</f>
        <v>55000</v>
      </c>
      <c r="I109" s="45"/>
      <c r="J109" s="45"/>
      <c r="K109" s="45"/>
      <c r="L109" s="23"/>
    </row>
    <row r="110" spans="1:12" s="3" customFormat="1" ht="15" customHeight="1">
      <c r="A110" s="21" t="s">
        <v>44</v>
      </c>
      <c r="B110" s="24">
        <v>42211</v>
      </c>
      <c r="C110" s="37"/>
      <c r="D110" s="21" t="s">
        <v>48</v>
      </c>
      <c r="E110" s="21"/>
      <c r="F110" s="21" t="s">
        <v>128</v>
      </c>
      <c r="G110" s="37">
        <f>ROUND(H110/1.25,0)</f>
        <v>20000</v>
      </c>
      <c r="H110" s="36">
        <v>25000</v>
      </c>
      <c r="I110" s="22"/>
      <c r="J110" s="22"/>
      <c r="K110" s="23" t="s">
        <v>230</v>
      </c>
      <c r="L110" s="23"/>
    </row>
    <row r="111" spans="1:12" s="5" customFormat="1" ht="15" customHeight="1">
      <c r="A111" s="21" t="s">
        <v>179</v>
      </c>
      <c r="B111" s="24">
        <v>42212</v>
      </c>
      <c r="C111" s="37"/>
      <c r="D111" s="21" t="s">
        <v>49</v>
      </c>
      <c r="E111" s="21"/>
      <c r="F111" s="21" t="s">
        <v>128</v>
      </c>
      <c r="G111" s="37">
        <f>ROUND(H111/1.25,0)</f>
        <v>20000</v>
      </c>
      <c r="H111" s="36">
        <v>25000</v>
      </c>
      <c r="I111" s="22"/>
      <c r="J111" s="22"/>
      <c r="K111" s="23" t="s">
        <v>230</v>
      </c>
      <c r="L111" s="23"/>
    </row>
    <row r="112" spans="1:12" s="5" customFormat="1" ht="15" customHeight="1">
      <c r="A112" s="21" t="s">
        <v>233</v>
      </c>
      <c r="B112" s="24">
        <v>42219</v>
      </c>
      <c r="C112" s="37"/>
      <c r="D112" s="21" t="s">
        <v>180</v>
      </c>
      <c r="E112" s="21"/>
      <c r="F112" s="21" t="s">
        <v>128</v>
      </c>
      <c r="G112" s="37">
        <f>ROUND(H112/1.25,0)</f>
        <v>4000</v>
      </c>
      <c r="H112" s="36">
        <v>5000</v>
      </c>
      <c r="I112" s="22"/>
      <c r="J112" s="22"/>
      <c r="K112" s="23" t="s">
        <v>230</v>
      </c>
      <c r="L112" s="23"/>
    </row>
    <row r="113" spans="1:12" s="3" customFormat="1" ht="15" customHeight="1">
      <c r="A113" s="44" t="s">
        <v>143</v>
      </c>
      <c r="B113" s="42">
        <v>4222</v>
      </c>
      <c r="C113" s="43">
        <f>H113</f>
        <v>0</v>
      </c>
      <c r="D113" s="44" t="s">
        <v>185</v>
      </c>
      <c r="E113" s="44"/>
      <c r="F113" s="21"/>
      <c r="G113" s="43">
        <f>SUM(G114:G114)</f>
        <v>0</v>
      </c>
      <c r="H113" s="43">
        <f>SUM(H114:H115)</f>
        <v>0</v>
      </c>
      <c r="I113" s="45"/>
      <c r="J113" s="45"/>
      <c r="K113" s="45"/>
      <c r="L113" s="23"/>
    </row>
    <row r="114" spans="1:12" s="3" customFormat="1" ht="15" customHeight="1">
      <c r="A114" s="21" t="s">
        <v>144</v>
      </c>
      <c r="B114" s="24">
        <v>42221</v>
      </c>
      <c r="C114" s="37"/>
      <c r="D114" s="21" t="s">
        <v>211</v>
      </c>
      <c r="E114" s="21"/>
      <c r="F114" s="21" t="s">
        <v>128</v>
      </c>
      <c r="G114" s="37">
        <f>ROUND(H114/1.25,0)</f>
        <v>0</v>
      </c>
      <c r="H114" s="36">
        <v>0</v>
      </c>
      <c r="I114" s="22"/>
      <c r="J114" s="22"/>
      <c r="K114" s="23" t="s">
        <v>230</v>
      </c>
      <c r="L114" s="23"/>
    </row>
    <row r="115" spans="1:12" s="3" customFormat="1" ht="15" customHeight="1">
      <c r="A115" s="21" t="s">
        <v>186</v>
      </c>
      <c r="B115" s="24">
        <v>42229</v>
      </c>
      <c r="C115" s="37"/>
      <c r="D115" s="21" t="s">
        <v>226</v>
      </c>
      <c r="E115" s="21"/>
      <c r="F115" s="21" t="s">
        <v>128</v>
      </c>
      <c r="G115" s="37">
        <f>ROUND(H115/1.25,0)</f>
        <v>0</v>
      </c>
      <c r="H115" s="36">
        <v>0</v>
      </c>
      <c r="I115" s="22"/>
      <c r="J115" s="22"/>
      <c r="K115" s="23" t="s">
        <v>230</v>
      </c>
      <c r="L115" s="23"/>
    </row>
    <row r="116" spans="1:12" s="3" customFormat="1" ht="15" customHeight="1">
      <c r="A116" s="44" t="s">
        <v>169</v>
      </c>
      <c r="B116" s="42">
        <v>4226</v>
      </c>
      <c r="C116" s="43">
        <f>H116</f>
        <v>56250</v>
      </c>
      <c r="D116" s="44" t="s">
        <v>188</v>
      </c>
      <c r="E116" s="44"/>
      <c r="F116" s="21"/>
      <c r="G116" s="43">
        <f>SUM(G117:G118)</f>
        <v>45000</v>
      </c>
      <c r="H116" s="43">
        <f>SUM(H117:H118)</f>
        <v>56250</v>
      </c>
      <c r="I116" s="45"/>
      <c r="J116" s="45"/>
      <c r="K116" s="45"/>
      <c r="L116" s="23"/>
    </row>
    <row r="117" spans="1:12" s="3" customFormat="1" ht="15" customHeight="1">
      <c r="A117" s="21" t="s">
        <v>173</v>
      </c>
      <c r="B117" s="24">
        <v>42261</v>
      </c>
      <c r="C117" s="37"/>
      <c r="D117" s="21" t="s">
        <v>189</v>
      </c>
      <c r="E117" s="21"/>
      <c r="F117" s="21" t="s">
        <v>128</v>
      </c>
      <c r="G117" s="37">
        <f>ROUND(H117/1.25,0)</f>
        <v>45000</v>
      </c>
      <c r="H117" s="36">
        <v>56250</v>
      </c>
      <c r="I117" s="22"/>
      <c r="J117" s="22"/>
      <c r="K117" s="23" t="s">
        <v>230</v>
      </c>
      <c r="L117" s="23"/>
    </row>
    <row r="118" spans="1:12" s="3" customFormat="1" ht="15" customHeight="1">
      <c r="A118" s="21" t="s">
        <v>191</v>
      </c>
      <c r="B118" s="24">
        <v>42262</v>
      </c>
      <c r="C118" s="37"/>
      <c r="D118" s="21" t="s">
        <v>190</v>
      </c>
      <c r="E118" s="21"/>
      <c r="F118" s="21" t="s">
        <v>128</v>
      </c>
      <c r="G118" s="37">
        <f>ROUND(H118/1.25,0)</f>
        <v>0</v>
      </c>
      <c r="H118" s="36">
        <v>0</v>
      </c>
      <c r="I118" s="22"/>
      <c r="J118" s="22"/>
      <c r="K118" s="23" t="s">
        <v>230</v>
      </c>
      <c r="L118" s="23"/>
    </row>
    <row r="119" spans="1:12" s="3" customFormat="1" ht="15" customHeight="1">
      <c r="A119" s="42" t="s">
        <v>174</v>
      </c>
      <c r="B119" s="42">
        <v>4227</v>
      </c>
      <c r="C119" s="43">
        <f>H119</f>
        <v>558773.77</v>
      </c>
      <c r="D119" s="44" t="s">
        <v>184</v>
      </c>
      <c r="E119" s="44"/>
      <c r="F119" s="21"/>
      <c r="G119" s="43">
        <f>SUM(G120:G121)</f>
        <v>447019</v>
      </c>
      <c r="H119" s="43">
        <f>SUM(H120:H121)</f>
        <v>558773.77</v>
      </c>
      <c r="I119" s="45"/>
      <c r="J119" s="45"/>
      <c r="K119" s="45"/>
      <c r="L119" s="23"/>
    </row>
    <row r="120" spans="1:12" s="3" customFormat="1" ht="15" customHeight="1">
      <c r="A120" s="24" t="s">
        <v>175</v>
      </c>
      <c r="B120" s="24">
        <v>42272</v>
      </c>
      <c r="C120" s="37"/>
      <c r="D120" s="21" t="s">
        <v>187</v>
      </c>
      <c r="E120" s="21"/>
      <c r="F120" s="21" t="s">
        <v>128</v>
      </c>
      <c r="G120" s="37">
        <f>ROUND(H120/1.25,0)</f>
        <v>0</v>
      </c>
      <c r="H120" s="36">
        <v>0</v>
      </c>
      <c r="I120" s="22"/>
      <c r="J120" s="22"/>
      <c r="K120" s="23" t="s">
        <v>230</v>
      </c>
      <c r="L120" s="23"/>
    </row>
    <row r="121" spans="1:12" s="3" customFormat="1" ht="15" customHeight="1">
      <c r="A121" s="21" t="s">
        <v>234</v>
      </c>
      <c r="B121" s="24">
        <v>42273</v>
      </c>
      <c r="C121" s="37"/>
      <c r="D121" s="21" t="s">
        <v>181</v>
      </c>
      <c r="E121" s="21"/>
      <c r="F121" s="21" t="s">
        <v>128</v>
      </c>
      <c r="G121" s="37">
        <f>ROUND(H121/1.25,0)</f>
        <v>447019</v>
      </c>
      <c r="H121" s="36">
        <v>558773.77</v>
      </c>
      <c r="I121" s="22"/>
      <c r="J121" s="22"/>
      <c r="K121" s="23" t="s">
        <v>230</v>
      </c>
      <c r="L121" s="23"/>
    </row>
    <row r="122" spans="1:12" s="3" customFormat="1" ht="15" customHeight="1">
      <c r="A122" s="44"/>
      <c r="B122" s="42">
        <v>424</v>
      </c>
      <c r="C122" s="43">
        <f>H122</f>
        <v>6100</v>
      </c>
      <c r="D122" s="44" t="s">
        <v>149</v>
      </c>
      <c r="E122" s="44"/>
      <c r="F122" s="21"/>
      <c r="G122" s="43">
        <f>G123</f>
        <v>4880</v>
      </c>
      <c r="H122" s="43">
        <f>H123</f>
        <v>6100</v>
      </c>
      <c r="I122" s="25"/>
      <c r="J122" s="25"/>
      <c r="K122" s="25"/>
      <c r="L122" s="23"/>
    </row>
    <row r="123" spans="1:12" s="6" customFormat="1" ht="15" customHeight="1">
      <c r="A123" s="42" t="s">
        <v>182</v>
      </c>
      <c r="B123" s="42">
        <v>4241</v>
      </c>
      <c r="C123" s="43">
        <f>H123</f>
        <v>6100</v>
      </c>
      <c r="D123" s="44" t="s">
        <v>50</v>
      </c>
      <c r="E123" s="44"/>
      <c r="F123" s="21"/>
      <c r="G123" s="43">
        <f>SUM(G124:G124)</f>
        <v>4880</v>
      </c>
      <c r="H123" s="43">
        <f>SUM(H124:H124)</f>
        <v>6100</v>
      </c>
      <c r="I123" s="45"/>
      <c r="J123" s="45"/>
      <c r="K123" s="45"/>
      <c r="L123" s="23"/>
    </row>
    <row r="124" spans="1:12" s="6" customFormat="1" ht="15" customHeight="1">
      <c r="A124" s="24" t="s">
        <v>183</v>
      </c>
      <c r="B124" s="24">
        <v>42411</v>
      </c>
      <c r="C124" s="37"/>
      <c r="D124" s="21" t="s">
        <v>50</v>
      </c>
      <c r="E124" s="21"/>
      <c r="F124" s="21" t="s">
        <v>128</v>
      </c>
      <c r="G124" s="37">
        <f>ROUND(H124/1.25,0)</f>
        <v>4880</v>
      </c>
      <c r="H124" s="36">
        <v>6100</v>
      </c>
      <c r="I124" s="22"/>
      <c r="J124" s="22"/>
      <c r="K124" s="23" t="s">
        <v>230</v>
      </c>
      <c r="L124" s="23"/>
    </row>
    <row r="125" spans="1:12" s="6" customFormat="1" ht="15" customHeight="1">
      <c r="A125" s="44"/>
      <c r="B125" s="42">
        <v>425</v>
      </c>
      <c r="C125" s="43">
        <f>H125</f>
        <v>0</v>
      </c>
      <c r="D125" s="44" t="s">
        <v>176</v>
      </c>
      <c r="E125" s="44"/>
      <c r="F125" s="21"/>
      <c r="G125" s="43">
        <f>G126</f>
        <v>0</v>
      </c>
      <c r="H125" s="43">
        <f>H126</f>
        <v>0</v>
      </c>
      <c r="I125" s="25"/>
      <c r="J125" s="25"/>
      <c r="K125" s="25"/>
      <c r="L125" s="23"/>
    </row>
    <row r="126" spans="1:12" s="6" customFormat="1" ht="15" customHeight="1">
      <c r="A126" s="42" t="s">
        <v>192</v>
      </c>
      <c r="B126" s="42">
        <v>4251</v>
      </c>
      <c r="C126" s="43">
        <f>H126</f>
        <v>0</v>
      </c>
      <c r="D126" s="44" t="s">
        <v>177</v>
      </c>
      <c r="E126" s="44"/>
      <c r="F126" s="21"/>
      <c r="G126" s="43">
        <f>SUM(G127:G127)</f>
        <v>0</v>
      </c>
      <c r="H126" s="43">
        <f>SUM(H127:H127)</f>
        <v>0</v>
      </c>
      <c r="I126" s="45"/>
      <c r="J126" s="45"/>
      <c r="K126" s="45"/>
      <c r="L126" s="23"/>
    </row>
    <row r="127" spans="1:12" s="6" customFormat="1" ht="15" customHeight="1">
      <c r="A127" s="24" t="s">
        <v>193</v>
      </c>
      <c r="B127" s="24">
        <v>42519</v>
      </c>
      <c r="C127" s="37"/>
      <c r="D127" s="21" t="s">
        <v>178</v>
      </c>
      <c r="E127" s="21"/>
      <c r="F127" s="21" t="s">
        <v>128</v>
      </c>
      <c r="G127" s="37">
        <f>ROUND(H127/1.25,0)</f>
        <v>0</v>
      </c>
      <c r="H127" s="36">
        <v>0</v>
      </c>
      <c r="I127" s="22"/>
      <c r="J127" s="22"/>
      <c r="K127" s="23" t="s">
        <v>230</v>
      </c>
      <c r="L127" s="23"/>
    </row>
    <row r="128" spans="1:12" s="6" customFormat="1" ht="15" customHeight="1">
      <c r="A128" s="30"/>
      <c r="B128" s="30">
        <v>45</v>
      </c>
      <c r="C128" s="51">
        <f>H128</f>
        <v>16461</v>
      </c>
      <c r="D128" s="18" t="s">
        <v>170</v>
      </c>
      <c r="E128" s="18"/>
      <c r="F128" s="17"/>
      <c r="G128" s="38">
        <f>G129</f>
        <v>13169</v>
      </c>
      <c r="H128" s="38">
        <f>H129</f>
        <v>16461</v>
      </c>
      <c r="I128" s="31"/>
      <c r="J128" s="31"/>
      <c r="K128" s="31"/>
      <c r="L128" s="20"/>
    </row>
    <row r="129" spans="1:12" s="6" customFormat="1" ht="15" customHeight="1">
      <c r="A129" s="42"/>
      <c r="B129" s="42">
        <v>451</v>
      </c>
      <c r="C129" s="52">
        <f>H129</f>
        <v>16461</v>
      </c>
      <c r="D129" s="44" t="s">
        <v>171</v>
      </c>
      <c r="E129" s="44"/>
      <c r="F129" s="21"/>
      <c r="G129" s="43">
        <f>ROUND(H129/1.25,0)</f>
        <v>13169</v>
      </c>
      <c r="H129" s="43">
        <f>H130</f>
        <v>16461</v>
      </c>
      <c r="I129" s="45"/>
      <c r="J129" s="45"/>
      <c r="K129" s="45"/>
      <c r="L129" s="23"/>
    </row>
    <row r="130" spans="1:12" s="6" customFormat="1" ht="15" customHeight="1">
      <c r="A130" s="42" t="s">
        <v>235</v>
      </c>
      <c r="B130" s="42">
        <v>4511</v>
      </c>
      <c r="C130" s="52">
        <f>H130</f>
        <v>16461</v>
      </c>
      <c r="D130" s="44" t="s">
        <v>172</v>
      </c>
      <c r="E130" s="44"/>
      <c r="F130" s="21"/>
      <c r="G130" s="43">
        <f>ROUND(H130/1.25,0)</f>
        <v>13169</v>
      </c>
      <c r="H130" s="43">
        <f>SUM(H131:H133)</f>
        <v>16461</v>
      </c>
      <c r="I130" s="45"/>
      <c r="J130" s="45"/>
      <c r="K130" s="45"/>
      <c r="L130" s="23"/>
    </row>
    <row r="131" spans="1:12" s="6" customFormat="1" ht="15" customHeight="1">
      <c r="A131" s="24" t="s">
        <v>236</v>
      </c>
      <c r="B131" s="24">
        <v>45111</v>
      </c>
      <c r="C131" s="49"/>
      <c r="D131" s="44" t="s">
        <v>225</v>
      </c>
      <c r="E131" s="44"/>
      <c r="F131" s="21"/>
      <c r="G131" s="37">
        <f>ROUND(H131/1.25,0)</f>
        <v>0</v>
      </c>
      <c r="H131" s="37">
        <v>0</v>
      </c>
      <c r="I131" s="45"/>
      <c r="J131" s="45"/>
      <c r="K131" s="23" t="s">
        <v>230</v>
      </c>
      <c r="L131" s="23"/>
    </row>
    <row r="132" spans="1:12" s="6" customFormat="1" ht="15" customHeight="1">
      <c r="A132" s="24" t="s">
        <v>236</v>
      </c>
      <c r="B132" s="24">
        <v>45111</v>
      </c>
      <c r="C132" s="49"/>
      <c r="D132" s="44" t="s">
        <v>213</v>
      </c>
      <c r="E132" s="44"/>
      <c r="F132" s="21"/>
      <c r="G132" s="37">
        <f>ROUND(H132/1.25,0)</f>
        <v>0</v>
      </c>
      <c r="H132" s="37">
        <v>0</v>
      </c>
      <c r="I132" s="45"/>
      <c r="J132" s="45"/>
      <c r="K132" s="23" t="s">
        <v>230</v>
      </c>
      <c r="L132" s="23"/>
    </row>
    <row r="133" spans="1:12" s="6" customFormat="1" ht="15" customHeight="1">
      <c r="A133" s="24" t="s">
        <v>236</v>
      </c>
      <c r="B133" s="24">
        <v>45111</v>
      </c>
      <c r="C133" s="49"/>
      <c r="D133" s="21" t="s">
        <v>216</v>
      </c>
      <c r="E133" s="21"/>
      <c r="F133" s="21" t="s">
        <v>128</v>
      </c>
      <c r="G133" s="37">
        <f>ROUND(H133/1.25,0)</f>
        <v>13169</v>
      </c>
      <c r="H133" s="37">
        <v>16461</v>
      </c>
      <c r="I133" s="22"/>
      <c r="J133" s="22"/>
      <c r="K133" s="23" t="s">
        <v>230</v>
      </c>
      <c r="L133" s="23"/>
    </row>
    <row r="134" spans="1:12" s="3" customFormat="1" ht="15" customHeight="1">
      <c r="A134" s="32"/>
      <c r="B134" s="32"/>
      <c r="C134" s="41"/>
      <c r="D134" s="32" t="s">
        <v>51</v>
      </c>
      <c r="E134" s="32"/>
      <c r="F134" s="32"/>
      <c r="G134" s="48">
        <f>G13+G103</f>
        <v>753409</v>
      </c>
      <c r="H134" s="48">
        <f>H13+H103</f>
        <v>1601784.77</v>
      </c>
      <c r="I134" s="33"/>
      <c r="J134" s="33"/>
      <c r="K134" s="33"/>
      <c r="L134" s="34"/>
    </row>
    <row r="135" spans="1:12" s="3" customFormat="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s="3" customFormat="1" ht="13.5">
      <c r="A136" s="55" t="s">
        <v>159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4" s="3" customFormat="1" ht="16.5" customHeight="1">
      <c r="A137" s="14"/>
      <c r="B137" s="14"/>
      <c r="C137" s="13"/>
      <c r="D137" s="14"/>
      <c r="E137" s="14"/>
      <c r="F137" s="15"/>
      <c r="G137" s="14"/>
      <c r="J137" s="9"/>
      <c r="K137" s="9"/>
      <c r="L137" s="9"/>
      <c r="M137" s="8"/>
      <c r="N137" s="8"/>
    </row>
    <row r="138" spans="1:14" s="3" customFormat="1" ht="13.5" customHeight="1">
      <c r="A138" s="56" t="s">
        <v>229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8"/>
      <c r="N138" s="8"/>
    </row>
    <row r="139" spans="2:14" s="3" customFormat="1" ht="10.5" customHeight="1">
      <c r="B139" s="14"/>
      <c r="C139" s="14"/>
      <c r="D139" s="14"/>
      <c r="E139" s="14"/>
      <c r="F139" s="15"/>
      <c r="G139" s="14"/>
      <c r="J139" s="57" t="s">
        <v>52</v>
      </c>
      <c r="K139" s="57"/>
      <c r="L139" s="9"/>
      <c r="M139" s="8"/>
      <c r="N139" s="8"/>
    </row>
    <row r="140" spans="1:12" s="3" customFormat="1" ht="10.5" customHeight="1">
      <c r="A140" s="14"/>
      <c r="B140" s="14"/>
      <c r="C140" s="14"/>
      <c r="D140" s="14"/>
      <c r="E140" s="14"/>
      <c r="F140" s="15"/>
      <c r="G140" s="14"/>
      <c r="J140" s="57" t="s">
        <v>227</v>
      </c>
      <c r="K140" s="57"/>
      <c r="L140" s="12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11"/>
      <c r="K142" s="1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s="8" customFormat="1" ht="13.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="8" customFormat="1" ht="12.75">
      <c r="A456" s="7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  <row r="1306" spans="1:11" s="8" customFormat="1" ht="12.75">
      <c r="A1306" s="1"/>
      <c r="B1306"/>
      <c r="C1306"/>
      <c r="D1306"/>
      <c r="E1306"/>
      <c r="F1306"/>
      <c r="G1306"/>
      <c r="H1306"/>
      <c r="I1306"/>
      <c r="J1306"/>
      <c r="K1306"/>
    </row>
    <row r="1307" spans="1:11" s="8" customFormat="1" ht="12.75">
      <c r="A1307" s="1"/>
      <c r="B1307"/>
      <c r="C1307"/>
      <c r="D1307"/>
      <c r="E1307"/>
      <c r="F1307"/>
      <c r="G1307"/>
      <c r="H1307"/>
      <c r="I1307"/>
      <c r="J1307"/>
      <c r="K1307"/>
    </row>
    <row r="1308" spans="1:11" s="8" customFormat="1" ht="12.75">
      <c r="A1308" s="1"/>
      <c r="B1308"/>
      <c r="C1308"/>
      <c r="D1308"/>
      <c r="E1308"/>
      <c r="F1308"/>
      <c r="G1308"/>
      <c r="H1308"/>
      <c r="I1308"/>
      <c r="J1308"/>
      <c r="K1308"/>
    </row>
  </sheetData>
  <sheetProtection/>
  <mergeCells count="11">
    <mergeCell ref="A1:L1"/>
    <mergeCell ref="A2:L2"/>
    <mergeCell ref="A3:L3"/>
    <mergeCell ref="A5:L5"/>
    <mergeCell ref="A7:L7"/>
    <mergeCell ref="A8:L8"/>
    <mergeCell ref="A136:L136"/>
    <mergeCell ref="A138:L138"/>
    <mergeCell ref="A9:L9"/>
    <mergeCell ref="J139:K139"/>
    <mergeCell ref="J140:K140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6 G78 G84 G86 G113 G67 G81 G70 G72 G128 G92 G116:G119 G46 G39 G42 G107" formula="1"/>
    <ignoredError sqref="H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2018-04-16T06:13:01Z</cp:lastPrinted>
  <dcterms:created xsi:type="dcterms:W3CDTF">2010-11-04T07:01:47Z</dcterms:created>
  <dcterms:modified xsi:type="dcterms:W3CDTF">2018-04-16T06:13:20Z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