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<sst xmlns="http://schemas.openxmlformats.org/spreadsheetml/2006/main" count="387" uniqueCount="244">
  <si>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</si>
  <si>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</si>
  <si>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</si>
  <si>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</si>
  <si>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</si>
  <si>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</si>
  <si>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</si>
  <si>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</si>
  <si>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</si>
  <si>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</si>
  <si>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</si>
  <si>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</si>
  <si>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</si>
  <si>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</si>
  <si>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</si>
  <si>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</si>
  <si>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</si>
  <si>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</si>
  <si>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</si>
  <si>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</si>
  <si>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</si>
  <si>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</si>
  <si>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</si>
  <si>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</si>
  <si>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</si>
  <si>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</si>
  <si>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</si>
  <si>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</si>
  <si>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</si>
  <si>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</si>
  <si>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</si>
  <si>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</si>
  <si>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</si>
  <si>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</si>
  <si>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</si>
  <si>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</si>
  <si>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</si>
  <si>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</si>
  <si>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</si>
  <si>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</si>
  <si>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</si>
  <si>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</si>
  <si>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</si>
  <si>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</si>
  <si>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</si>
  <si>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</si>
  <si>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</si>
  <si>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</si>
  <si>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</si>
  <si>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</si>
  <si>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</si>
  <si>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</si>
  <si>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</si>
  <si>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</si>
  <si>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</si>
  <si>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</si>
  <si>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</si>
  <si>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</si>
  <si>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</si>
  <si>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</si>
  <si>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</si>
  <si>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</si>
  <si>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</si>
  <si>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</si>
  <si>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</si>
  <si>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</si>
  <si>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</si>
  <si>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</si>
  <si>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</si>
  <si>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</si>
  <si>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</si>
  <si>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</si>
  <si>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</si>
  <si>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</si>
  <si>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</si>
  <si>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</si>
  <si>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</si>
  <si>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</si>
  <si>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</si>
  <si>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</si>
  <si>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</si>
  <si>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</si>
  <si>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</si>
  <si>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</si>
  <si>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</si>
  <si>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</si>
  <si>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</si>
  <si>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</si>
  <si>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</si>
  <si>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</si>
  <si>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</si>
  <si>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</si>
  <si>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</si>
  <si>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</si>
  <si>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</si>
  <si>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</si>
  <si>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</si>
  <si>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</si>
  <si>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</si>
  <si>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</si>
  <si>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</si>
  <si>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</si>
  <si>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</si>
  <si>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</si>
  <si>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</si>
  <si>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</si>
  <si>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</si>
  <si>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</si>
  <si>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</si>
  <si>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</si>
  <si>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</si>
  <si>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</si>
  <si>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</si>
  <si>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</si>
  <si>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</si>
  <si>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</si>
  <si>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</si>
  <si>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</si>
  <si>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</si>
  <si>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</si>
  <si>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</si>
  <si>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</si>
  <si>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</si>
  <si>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</si>
  <si>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</si>
  <si>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</si>
  <si>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</si>
  <si>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</si>
  <si>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</si>
  <si>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</si>
  <si>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</si>
  <si>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</si>
  <si>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</si>
  <si>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</si>
  <si>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</si>
  <si>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</si>
  <si>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</si>
  <si>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</si>
  <si>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</si>
  <si>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</si>
  <si>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</si>
  <si>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</si>
  <si>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22.</t>
  </si>
  <si>
    <t>22.1.</t>
  </si>
  <si>
    <t>19.3.</t>
  </si>
  <si>
    <t>Usluge banaka</t>
  </si>
  <si>
    <t>Ostali nespomenuti financijski rashodi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</si>
  <si>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</si>
  <si>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</si>
  <si>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</si>
  <si>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</si>
  <si>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</si>
  <si>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</si>
  <si>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</si>
  <si>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</si>
  <si>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</si>
  <si>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</si>
  <si>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</si>
  <si>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</si>
  <si>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Tečajevi i stručni ispiti</t>
  </si>
  <si>
    <t>18.2.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</si>
  <si>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</si>
  <si>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</si>
  <si>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</si>
  <si>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</si>
  <si>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</si>
  <si>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</si>
  <si>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</si>
  <si>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</si>
  <si>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</si>
  <si>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</si>
  <si>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</si>
  <si>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</si>
  <si>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</si>
  <si>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</si>
  <si>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</si>
  <si>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</si>
  <si>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</si>
  <si>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</si>
  <si>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</si>
  <si>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</si>
  <si>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</si>
  <si>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</si>
  <si>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</si>
  <si>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22.2.</t>
  </si>
  <si>
    <t>Sportska i glazbena oprema</t>
  </si>
  <si>
    <t>Sportska oprema</t>
  </si>
  <si>
    <t>Glazbeni instrumenti i oprema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</si>
  <si>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</si>
  <si>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</si>
  <si>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</si>
  <si>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</si>
  <si>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</si>
  <si>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</si>
  <si>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</si>
  <si>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</si>
  <si>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</si>
  <si>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</si>
  <si>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</si>
  <si>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</si>
  <si>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</si>
  <si>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</si>
  <si>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</si>
  <si>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3.1.1.</t>
  </si>
  <si>
    <t>Seminari, savjetovanja i simpoziji - INO</t>
  </si>
  <si>
    <t>Fin. plan za 2016.</t>
  </si>
  <si>
    <t>Radio i TV prijemnici</t>
  </si>
  <si>
    <t>18.3.</t>
  </si>
  <si>
    <t>Rekonstrukcija športske dvorane - VPŽ IZS</t>
  </si>
  <si>
    <t>Invest. održ. - rad (radove vodila VPŽ) - IZS fasada</t>
  </si>
  <si>
    <t>Invest. održ. - rad (radove vodila VPŽ) - DEC fasada</t>
  </si>
  <si>
    <t>Dodatna ulaganja na građevinskim objektima</t>
  </si>
  <si>
    <t>Dnevnice za službeni put u zemlji</t>
  </si>
  <si>
    <t>4.4.1.</t>
  </si>
  <si>
    <t>4.4.2.</t>
  </si>
  <si>
    <t>4.5.</t>
  </si>
  <si>
    <t>VPŽ - refundacija natjecanja</t>
  </si>
  <si>
    <t>Tuzemne članarine</t>
  </si>
  <si>
    <t>18.4.</t>
  </si>
  <si>
    <t>Naknada za nezapošljavanje invalida</t>
  </si>
  <si>
    <t>Rekonstrukcija radionice - VPŽ DEC</t>
  </si>
  <si>
    <t>Poslovni objekti</t>
  </si>
  <si>
    <t>Rekonstrukcija parkirališta</t>
  </si>
  <si>
    <t>21.3.</t>
  </si>
  <si>
    <t>24.2.</t>
  </si>
  <si>
    <t>27.</t>
  </si>
  <si>
    <t>27.1.</t>
  </si>
  <si>
    <t>5.3.</t>
  </si>
  <si>
    <t>Namirnice "Školska shema voća"</t>
  </si>
  <si>
    <t>3.1.2.</t>
  </si>
  <si>
    <t>Nakn. za prijevoz na služb. putu privatnim automobilom</t>
  </si>
  <si>
    <t>Telefoni i ostala komunikacijska oprema</t>
  </si>
  <si>
    <t>Uređaji</t>
  </si>
  <si>
    <t>Strojevi</t>
  </si>
  <si>
    <t>Predsjednik Školskog odbora
dr.sc. Oliver Jukić, prof. v.š.</t>
  </si>
  <si>
    <t>Srednje škole Marka Marulića Slatina, na sjednici Školskog odbora održanoj dana 28.12.2018. godine</t>
  </si>
  <si>
    <t>Oprema za grijanje, ventilaciju i hlađenje</t>
  </si>
  <si>
    <t>25.2.</t>
  </si>
  <si>
    <t>28.</t>
  </si>
  <si>
    <t>28.1.</t>
  </si>
  <si>
    <t xml:space="preserve">PLAN NABAVE SREDNJE ŠKOLE MARKA MARULIĆA SLATINA ZA 2019. GODINU </t>
  </si>
  <si>
    <t>2019.</t>
  </si>
  <si>
    <t>Ovaj Plan nabave stupa na snagu sa 01.siječnjem 2019. godine</t>
  </si>
  <si>
    <t>U  2019. godini  planiraju  se slijedeće nabave  roba, radova i usluga razvrstane  po  vrstama roba, radova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</si>
</sst>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 indent="1"/>
    </xf>
    <xf numFmtId="3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 inden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inden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right" vertical="center" indent="1"/>
    </xf>
    <xf numFmtId="0" fontId="7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 indent="1"/>
    </xf>
    <xf numFmtId="3" fontId="7" fillId="33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indent="1"/>
    </xf>
    <xf numFmtId="4" fontId="8" fillId="34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wrapText="1" indent="1"/>
    </xf>
    <xf numFmtId="4" fontId="7" fillId="33" borderId="10" xfId="0" applyNumberFormat="1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indent="1"/>
    </xf>
    <xf numFmtId="4" fontId="8" fillId="0" borderId="10" xfId="0" applyNumberFormat="1" applyFont="1" applyFill="1" applyBorder="1" applyAlignment="1">
      <alignment horizontal="right" vertical="center" wrapText="1" indent="1"/>
    </xf>
    <xf numFmtId="3" fontId="8" fillId="0" borderId="10" xfId="0" applyNumberFormat="1" applyFont="1" applyFill="1" applyBorder="1" applyAlignment="1">
      <alignment horizontal="right" vertical="center" wrapText="1" indent="1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0"/>
  <sheetViews>
    <sheetView tabSelected="1" zoomScalePageLayoutView="0" workbookViewId="0" topLeftCell="A1">
      <selection activeCell="D145" sqref="D145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3" t="s">
        <v>157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12.75">
      <c r="A2" s="56" t="s">
        <v>235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3" customFormat="1" ht="12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3" customFormat="1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</row>
    <row r="5" spans="1:12" s="4" customFormat="1" ht="15.75" customHeight="1">
      <c r="A5" s="57" t="s">
        <v>240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3" customFormat="1" ht="6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s="3" customFormat="1" ht="12.75">
      <c r="A7" s="58" t="s">
        <v>128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3" customFormat="1" ht="12.75" customHeight="1">
      <c r="A8" s="53" t="s">
        <v>243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3" customFormat="1" ht="12.7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3" customFormat="1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3" customFormat="1" ht="40.5">
      <c r="A11" s="14" t="s">
        <v>52</v>
      </c>
      <c r="B11" s="14" t="s">
        <v>53</v>
      </c>
      <c r="C11" s="14" t="s">
        <v>205</v>
      </c>
      <c r="D11" s="14" t="s">
        <v>54</v>
      </c>
      <c r="E11" s="14" t="s">
        <v>156</v>
      </c>
      <c r="F11" s="14" t="s">
        <v>2</v>
      </c>
      <c r="G11" s="14" t="s">
        <v>3</v>
      </c>
      <c r="H11" s="14" t="s">
        <v>4</v>
      </c>
      <c r="I11" s="14" t="s">
        <v>150</v>
      </c>
      <c r="J11" s="14" t="s">
        <v>151</v>
      </c>
      <c r="K11" s="14" t="s">
        <v>152</v>
      </c>
      <c r="L11" s="14" t="s">
        <v>153</v>
      </c>
    </row>
    <row r="12" spans="1:12" s="3" customFormat="1" ht="13.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s="3" customFormat="1" ht="13.5">
      <c r="A13" s="15"/>
      <c r="B13" s="16">
        <v>3</v>
      </c>
      <c r="C13" s="33">
        <f>H13</f>
        <v>927310</v>
      </c>
      <c r="D13" s="16" t="s">
        <v>191</v>
      </c>
      <c r="E13" s="16"/>
      <c r="F13" s="15"/>
      <c r="G13" s="33">
        <f>G14+G18+G97</f>
        <v>741849</v>
      </c>
      <c r="H13" s="33">
        <f>H14+H18+H97</f>
        <v>927310</v>
      </c>
      <c r="I13" s="17"/>
      <c r="J13" s="17"/>
      <c r="K13" s="17"/>
      <c r="L13" s="18"/>
    </row>
    <row r="14" spans="1:12" s="3" customFormat="1" ht="13.5">
      <c r="A14" s="15"/>
      <c r="B14" s="16">
        <v>31</v>
      </c>
      <c r="C14" s="33">
        <f>H14</f>
        <v>84097</v>
      </c>
      <c r="D14" s="16" t="s">
        <v>192</v>
      </c>
      <c r="E14" s="16"/>
      <c r="F14" s="15"/>
      <c r="G14" s="33">
        <f aca="true" t="shared" si="0" ref="G14:H16">G15</f>
        <v>67278</v>
      </c>
      <c r="H14" s="33">
        <f t="shared" si="0"/>
        <v>84097</v>
      </c>
      <c r="I14" s="17"/>
      <c r="J14" s="17"/>
      <c r="K14" s="17"/>
      <c r="L14" s="18"/>
    </row>
    <row r="15" spans="1:12" s="3" customFormat="1" ht="13.5">
      <c r="A15" s="19"/>
      <c r="B15" s="42">
        <v>311</v>
      </c>
      <c r="C15" s="44">
        <f>H15</f>
        <v>84097</v>
      </c>
      <c r="D15" s="42" t="s">
        <v>193</v>
      </c>
      <c r="E15" s="42"/>
      <c r="F15" s="19"/>
      <c r="G15" s="44">
        <f t="shared" si="0"/>
        <v>67278</v>
      </c>
      <c r="H15" s="44">
        <f t="shared" si="0"/>
        <v>84097</v>
      </c>
      <c r="I15" s="45"/>
      <c r="J15" s="45"/>
      <c r="K15" s="45"/>
      <c r="L15" s="21"/>
    </row>
    <row r="16" spans="1:12" s="3" customFormat="1" ht="13.5">
      <c r="A16" s="19"/>
      <c r="B16" s="42">
        <v>3111</v>
      </c>
      <c r="C16" s="44">
        <f>H16</f>
        <v>84097</v>
      </c>
      <c r="D16" s="42" t="s">
        <v>194</v>
      </c>
      <c r="E16" s="42"/>
      <c r="F16" s="19"/>
      <c r="G16" s="44">
        <f t="shared" si="0"/>
        <v>67278</v>
      </c>
      <c r="H16" s="44">
        <f t="shared" si="0"/>
        <v>84097</v>
      </c>
      <c r="I16" s="45"/>
      <c r="J16" s="45"/>
      <c r="K16" s="45"/>
      <c r="L16" s="21"/>
    </row>
    <row r="17" spans="1:12" s="3" customFormat="1" ht="13.5">
      <c r="A17" s="19"/>
      <c r="B17" s="19">
        <v>31111</v>
      </c>
      <c r="C17" s="34"/>
      <c r="D17" s="19" t="s">
        <v>195</v>
      </c>
      <c r="E17" s="19"/>
      <c r="F17" s="19" t="s">
        <v>127</v>
      </c>
      <c r="G17" s="35">
        <f>ROUND(H17/1.25,0)</f>
        <v>67278</v>
      </c>
      <c r="H17" s="34">
        <v>84097</v>
      </c>
      <c r="I17" s="20"/>
      <c r="J17" s="20"/>
      <c r="K17" s="21" t="s">
        <v>241</v>
      </c>
      <c r="L17" s="21"/>
    </row>
    <row r="18" spans="1:12" s="3" customFormat="1" ht="15" customHeight="1">
      <c r="A18" s="15"/>
      <c r="B18" s="16">
        <v>32</v>
      </c>
      <c r="C18" s="33">
        <f>H18</f>
        <v>840723</v>
      </c>
      <c r="D18" s="16" t="s">
        <v>110</v>
      </c>
      <c r="E18" s="16"/>
      <c r="F18" s="15"/>
      <c r="G18" s="33">
        <f>G19+G33+G55+G89</f>
        <v>672579</v>
      </c>
      <c r="H18" s="33">
        <f>H19+H33+H55+H89+H96</f>
        <v>840723</v>
      </c>
      <c r="I18" s="17"/>
      <c r="J18" s="17"/>
      <c r="K18" s="17"/>
      <c r="L18" s="18"/>
    </row>
    <row r="19" spans="1:12" s="3" customFormat="1" ht="15" customHeight="1">
      <c r="A19" s="19"/>
      <c r="B19" s="42">
        <v>321</v>
      </c>
      <c r="C19" s="44">
        <f>H19</f>
        <v>197543</v>
      </c>
      <c r="D19" s="42" t="s">
        <v>56</v>
      </c>
      <c r="E19" s="42"/>
      <c r="F19" s="19"/>
      <c r="G19" s="44">
        <f>G20+G27+G29</f>
        <v>158035</v>
      </c>
      <c r="H19" s="44">
        <f>H20+H27+H29</f>
        <v>197543</v>
      </c>
      <c r="I19" s="45"/>
      <c r="J19" s="45"/>
      <c r="K19" s="45"/>
      <c r="L19" s="21"/>
    </row>
    <row r="20" spans="1:12" s="3" customFormat="1" ht="15" customHeight="1">
      <c r="A20" s="42" t="s">
        <v>93</v>
      </c>
      <c r="B20" s="42">
        <v>3211</v>
      </c>
      <c r="C20" s="44">
        <f>H20</f>
        <v>102543</v>
      </c>
      <c r="D20" s="42" t="s">
        <v>92</v>
      </c>
      <c r="E20" s="42"/>
      <c r="F20" s="19"/>
      <c r="G20" s="44">
        <f>SUM(G21:G26)</f>
        <v>82035</v>
      </c>
      <c r="H20" s="44">
        <f>SUM(H21:H26)</f>
        <v>102543</v>
      </c>
      <c r="I20" s="45"/>
      <c r="J20" s="45"/>
      <c r="K20" s="45"/>
      <c r="L20" s="21"/>
    </row>
    <row r="21" spans="1:12" s="3" customFormat="1" ht="15" customHeight="1">
      <c r="A21" s="19" t="s">
        <v>5</v>
      </c>
      <c r="B21" s="19">
        <v>32111</v>
      </c>
      <c r="C21" s="34"/>
      <c r="D21" s="19" t="s">
        <v>212</v>
      </c>
      <c r="E21" s="19"/>
      <c r="F21" s="19" t="s">
        <v>127</v>
      </c>
      <c r="G21" s="35">
        <f aca="true" t="shared" si="1" ref="G21:G26">ROUND(H21/1.25,0)</f>
        <v>22418</v>
      </c>
      <c r="H21" s="34">
        <v>28022</v>
      </c>
      <c r="I21" s="20"/>
      <c r="J21" s="20"/>
      <c r="K21" s="21" t="s">
        <v>241</v>
      </c>
      <c r="L21" s="21"/>
    </row>
    <row r="22" spans="1:12" s="3" customFormat="1" ht="15" customHeight="1">
      <c r="A22" s="19" t="s">
        <v>94</v>
      </c>
      <c r="B22" s="19">
        <v>32112</v>
      </c>
      <c r="C22" s="34"/>
      <c r="D22" s="19" t="s">
        <v>199</v>
      </c>
      <c r="E22" s="19"/>
      <c r="F22" s="19" t="s">
        <v>127</v>
      </c>
      <c r="G22" s="35">
        <f t="shared" si="1"/>
        <v>22980</v>
      </c>
      <c r="H22" s="34">
        <v>28725</v>
      </c>
      <c r="I22" s="20"/>
      <c r="J22" s="20"/>
      <c r="K22" s="21" t="s">
        <v>241</v>
      </c>
      <c r="L22" s="21"/>
    </row>
    <row r="23" spans="1:12" s="3" customFormat="1" ht="15" customHeight="1">
      <c r="A23" s="19" t="s">
        <v>95</v>
      </c>
      <c r="B23" s="19">
        <v>32113</v>
      </c>
      <c r="C23" s="34"/>
      <c r="D23" s="19" t="s">
        <v>200</v>
      </c>
      <c r="E23" s="19"/>
      <c r="F23" s="19" t="s">
        <v>127</v>
      </c>
      <c r="G23" s="35">
        <f t="shared" si="1"/>
        <v>8800</v>
      </c>
      <c r="H23" s="34">
        <v>11000</v>
      </c>
      <c r="I23" s="20"/>
      <c r="J23" s="20"/>
      <c r="K23" s="21" t="s">
        <v>241</v>
      </c>
      <c r="L23" s="21"/>
    </row>
    <row r="24" spans="1:12" s="3" customFormat="1" ht="15" customHeight="1">
      <c r="A24" s="19" t="s">
        <v>196</v>
      </c>
      <c r="B24" s="19">
        <v>32114</v>
      </c>
      <c r="C24" s="34"/>
      <c r="D24" s="19" t="s">
        <v>201</v>
      </c>
      <c r="E24" s="19"/>
      <c r="F24" s="19" t="s">
        <v>127</v>
      </c>
      <c r="G24" s="35">
        <f t="shared" si="1"/>
        <v>0</v>
      </c>
      <c r="H24" s="34">
        <v>0</v>
      </c>
      <c r="I24" s="20"/>
      <c r="J24" s="20"/>
      <c r="K24" s="21" t="s">
        <v>241</v>
      </c>
      <c r="L24" s="21"/>
    </row>
    <row r="25" spans="1:12" s="3" customFormat="1" ht="15" customHeight="1">
      <c r="A25" s="19" t="s">
        <v>197</v>
      </c>
      <c r="B25" s="19">
        <v>32115</v>
      </c>
      <c r="C25" s="34"/>
      <c r="D25" s="19" t="s">
        <v>202</v>
      </c>
      <c r="E25" s="19"/>
      <c r="F25" s="19" t="s">
        <v>127</v>
      </c>
      <c r="G25" s="35">
        <f t="shared" si="1"/>
        <v>27837</v>
      </c>
      <c r="H25" s="34">
        <v>34796</v>
      </c>
      <c r="I25" s="20"/>
      <c r="J25" s="20"/>
      <c r="K25" s="21" t="s">
        <v>241</v>
      </c>
      <c r="L25" s="21"/>
    </row>
    <row r="26" spans="1:12" s="3" customFormat="1" ht="15" customHeight="1">
      <c r="A26" s="19" t="s">
        <v>198</v>
      </c>
      <c r="B26" s="19">
        <v>32141</v>
      </c>
      <c r="C26" s="34"/>
      <c r="D26" s="19" t="s">
        <v>230</v>
      </c>
      <c r="E26" s="19"/>
      <c r="F26" s="19" t="s">
        <v>127</v>
      </c>
      <c r="G26" s="35">
        <f t="shared" si="1"/>
        <v>0</v>
      </c>
      <c r="H26" s="34">
        <v>0</v>
      </c>
      <c r="I26" s="20"/>
      <c r="J26" s="20"/>
      <c r="K26" s="21" t="s">
        <v>241</v>
      </c>
      <c r="L26" s="21"/>
    </row>
    <row r="27" spans="1:12" s="3" customFormat="1" ht="15" customHeight="1">
      <c r="A27" s="42" t="s">
        <v>96</v>
      </c>
      <c r="B27" s="42">
        <v>3212</v>
      </c>
      <c r="C27" s="44">
        <f>H27</f>
        <v>90000</v>
      </c>
      <c r="D27" s="42" t="s">
        <v>91</v>
      </c>
      <c r="E27" s="42"/>
      <c r="F27" s="19"/>
      <c r="G27" s="41">
        <f>G28</f>
        <v>72000</v>
      </c>
      <c r="H27" s="41">
        <f>H28</f>
        <v>90000</v>
      </c>
      <c r="I27" s="43"/>
      <c r="J27" s="43"/>
      <c r="K27" s="43"/>
      <c r="L27" s="21"/>
    </row>
    <row r="28" spans="1:12" s="3" customFormat="1" ht="15" customHeight="1">
      <c r="A28" s="19" t="s">
        <v>7</v>
      </c>
      <c r="B28" s="19">
        <v>32121</v>
      </c>
      <c r="C28" s="34"/>
      <c r="D28" s="19" t="s">
        <v>91</v>
      </c>
      <c r="E28" s="19"/>
      <c r="F28" s="19" t="s">
        <v>127</v>
      </c>
      <c r="G28" s="35">
        <f>ROUND(H28/1.25,0)</f>
        <v>72000</v>
      </c>
      <c r="H28" s="34">
        <v>90000</v>
      </c>
      <c r="I28" s="20"/>
      <c r="J28" s="20"/>
      <c r="K28" s="21" t="s">
        <v>241</v>
      </c>
      <c r="L28" s="21"/>
    </row>
    <row r="29" spans="1:12" s="3" customFormat="1" ht="15" customHeight="1">
      <c r="A29" s="42" t="s">
        <v>58</v>
      </c>
      <c r="B29" s="42">
        <v>3213</v>
      </c>
      <c r="C29" s="44">
        <f>H29</f>
        <v>5000</v>
      </c>
      <c r="D29" s="42" t="s">
        <v>6</v>
      </c>
      <c r="E29" s="42"/>
      <c r="F29" s="19"/>
      <c r="G29" s="41">
        <f>G30+G31+G32</f>
        <v>4000</v>
      </c>
      <c r="H29" s="41">
        <f>H30+H31+H32</f>
        <v>5000</v>
      </c>
      <c r="I29" s="43"/>
      <c r="J29" s="43"/>
      <c r="K29" s="43"/>
      <c r="L29" s="21"/>
    </row>
    <row r="30" spans="1:12" s="3" customFormat="1" ht="15" customHeight="1">
      <c r="A30" s="22" t="s">
        <v>9</v>
      </c>
      <c r="B30" s="22">
        <v>32131</v>
      </c>
      <c r="C30" s="35"/>
      <c r="D30" s="22" t="s">
        <v>111</v>
      </c>
      <c r="E30" s="22"/>
      <c r="F30" s="19" t="s">
        <v>127</v>
      </c>
      <c r="G30" s="35">
        <f>ROUND(H30/1.25,0)</f>
        <v>4000</v>
      </c>
      <c r="H30" s="34">
        <v>5000</v>
      </c>
      <c r="I30" s="20"/>
      <c r="J30" s="20"/>
      <c r="K30" s="21" t="s">
        <v>241</v>
      </c>
      <c r="L30" s="21"/>
    </row>
    <row r="31" spans="1:12" s="3" customFormat="1" ht="15" customHeight="1">
      <c r="A31" s="48" t="s">
        <v>203</v>
      </c>
      <c r="B31" s="22">
        <v>32131</v>
      </c>
      <c r="C31" s="35"/>
      <c r="D31" s="22" t="s">
        <v>204</v>
      </c>
      <c r="E31" s="22"/>
      <c r="F31" s="19" t="s">
        <v>127</v>
      </c>
      <c r="G31" s="35">
        <f>ROUND(H31/1.25,0)</f>
        <v>0</v>
      </c>
      <c r="H31" s="34">
        <v>0</v>
      </c>
      <c r="I31" s="20"/>
      <c r="J31" s="20"/>
      <c r="K31" s="21" t="s">
        <v>241</v>
      </c>
      <c r="L31" s="21"/>
    </row>
    <row r="32" spans="1:12" s="3" customFormat="1" ht="15" customHeight="1">
      <c r="A32" s="22" t="s">
        <v>229</v>
      </c>
      <c r="B32" s="22">
        <v>32132</v>
      </c>
      <c r="C32" s="35"/>
      <c r="D32" s="22" t="s">
        <v>159</v>
      </c>
      <c r="E32" s="22"/>
      <c r="F32" s="19" t="s">
        <v>127</v>
      </c>
      <c r="G32" s="35">
        <f>ROUND(H32/1.25,0)</f>
        <v>0</v>
      </c>
      <c r="H32" s="34">
        <v>0</v>
      </c>
      <c r="I32" s="20"/>
      <c r="J32" s="20"/>
      <c r="K32" s="21" t="s">
        <v>241</v>
      </c>
      <c r="L32" s="21"/>
    </row>
    <row r="33" spans="1:12" s="3" customFormat="1" ht="15" customHeight="1">
      <c r="A33" s="40"/>
      <c r="B33" s="40">
        <v>322</v>
      </c>
      <c r="C33" s="41">
        <f>H33</f>
        <v>470385</v>
      </c>
      <c r="D33" s="40" t="s">
        <v>112</v>
      </c>
      <c r="E33" s="40"/>
      <c r="F33" s="19"/>
      <c r="G33" s="41">
        <f>G34+G46+G50+G53</f>
        <v>376308</v>
      </c>
      <c r="H33" s="41">
        <f>H34+H46+H50+H53</f>
        <v>470385</v>
      </c>
      <c r="I33" s="43"/>
      <c r="J33" s="43"/>
      <c r="K33" s="43"/>
      <c r="L33" s="21"/>
    </row>
    <row r="34" spans="1:12" s="3" customFormat="1" ht="15" customHeight="1">
      <c r="A34" s="40" t="s">
        <v>59</v>
      </c>
      <c r="B34" s="40">
        <v>3221</v>
      </c>
      <c r="C34" s="41">
        <f>H34</f>
        <v>114685</v>
      </c>
      <c r="D34" s="40" t="s">
        <v>113</v>
      </c>
      <c r="E34" s="40"/>
      <c r="F34" s="19"/>
      <c r="G34" s="41">
        <f>G35+G38+G39+G42+G45</f>
        <v>91748</v>
      </c>
      <c r="H34" s="41">
        <f>H35+H38+H39+H42+H45</f>
        <v>114685</v>
      </c>
      <c r="I34" s="43"/>
      <c r="J34" s="43"/>
      <c r="K34" s="43"/>
      <c r="L34" s="21"/>
    </row>
    <row r="35" spans="1:12" s="5" customFormat="1" ht="15" customHeight="1">
      <c r="A35" s="24" t="s">
        <v>11</v>
      </c>
      <c r="B35" s="22">
        <v>32211</v>
      </c>
      <c r="C35" s="35"/>
      <c r="D35" s="19" t="s">
        <v>8</v>
      </c>
      <c r="E35" s="19"/>
      <c r="F35" s="22" t="s">
        <v>16</v>
      </c>
      <c r="G35" s="35">
        <f>SUM(G36:G37)</f>
        <v>24000</v>
      </c>
      <c r="H35" s="35">
        <f>H36+H37</f>
        <v>30000</v>
      </c>
      <c r="I35" s="23"/>
      <c r="J35" s="23"/>
      <c r="K35" s="21" t="s">
        <v>241</v>
      </c>
      <c r="L35" s="21"/>
    </row>
    <row r="36" spans="1:12" s="5" customFormat="1" ht="15" customHeight="1">
      <c r="A36" s="19" t="s">
        <v>61</v>
      </c>
      <c r="B36" s="25"/>
      <c r="C36" s="37"/>
      <c r="D36" s="19" t="s">
        <v>57</v>
      </c>
      <c r="E36" s="19"/>
      <c r="F36" s="25"/>
      <c r="G36" s="35">
        <f>ROUND(H36/1.25,0)</f>
        <v>8000</v>
      </c>
      <c r="H36" s="35">
        <v>10000</v>
      </c>
      <c r="I36" s="23"/>
      <c r="J36" s="23"/>
      <c r="K36" s="21" t="s">
        <v>241</v>
      </c>
      <c r="L36" s="26"/>
    </row>
    <row r="37" spans="1:12" s="5" customFormat="1" ht="15" customHeight="1">
      <c r="A37" s="19" t="s">
        <v>62</v>
      </c>
      <c r="B37" s="25"/>
      <c r="C37" s="37"/>
      <c r="D37" s="19" t="s">
        <v>114</v>
      </c>
      <c r="E37" s="19"/>
      <c r="F37" s="25"/>
      <c r="G37" s="35">
        <f>ROUND(H37/1.25,0)</f>
        <v>16000</v>
      </c>
      <c r="H37" s="35">
        <v>20000</v>
      </c>
      <c r="I37" s="23"/>
      <c r="J37" s="23"/>
      <c r="K37" s="21" t="s">
        <v>241</v>
      </c>
      <c r="L37" s="26"/>
    </row>
    <row r="38" spans="1:12" s="5" customFormat="1" ht="15" customHeight="1">
      <c r="A38" s="19" t="s">
        <v>97</v>
      </c>
      <c r="B38" s="22">
        <v>32212</v>
      </c>
      <c r="C38" s="35"/>
      <c r="D38" s="19" t="s">
        <v>10</v>
      </c>
      <c r="E38" s="19"/>
      <c r="F38" s="22" t="s">
        <v>16</v>
      </c>
      <c r="G38" s="35">
        <f>ROUND(H38/1.25,0)</f>
        <v>4000</v>
      </c>
      <c r="H38" s="35">
        <v>5000</v>
      </c>
      <c r="I38" s="23"/>
      <c r="J38" s="23"/>
      <c r="K38" s="21" t="s">
        <v>241</v>
      </c>
      <c r="L38" s="21"/>
    </row>
    <row r="39" spans="1:12" s="5" customFormat="1" ht="15" customHeight="1">
      <c r="A39" s="19" t="s">
        <v>98</v>
      </c>
      <c r="B39" s="19">
        <v>32214</v>
      </c>
      <c r="C39" s="34"/>
      <c r="D39" s="19" t="s">
        <v>12</v>
      </c>
      <c r="E39" s="19"/>
      <c r="F39" s="19" t="s">
        <v>16</v>
      </c>
      <c r="G39" s="35">
        <f>SUM(G40:G41)</f>
        <v>14400</v>
      </c>
      <c r="H39" s="35">
        <f>H40+H41</f>
        <v>18000</v>
      </c>
      <c r="I39" s="23"/>
      <c r="J39" s="23"/>
      <c r="K39" s="21" t="s">
        <v>241</v>
      </c>
      <c r="L39" s="21"/>
    </row>
    <row r="40" spans="1:12" s="5" customFormat="1" ht="15" customHeight="1">
      <c r="A40" s="19" t="s">
        <v>123</v>
      </c>
      <c r="B40" s="27"/>
      <c r="C40" s="38"/>
      <c r="D40" s="19" t="s">
        <v>121</v>
      </c>
      <c r="E40" s="19"/>
      <c r="F40" s="27"/>
      <c r="G40" s="35">
        <f>ROUND(H40/1.25,0)</f>
        <v>6400</v>
      </c>
      <c r="H40" s="34">
        <v>8000</v>
      </c>
      <c r="I40" s="20"/>
      <c r="J40" s="20"/>
      <c r="K40" s="21" t="s">
        <v>241</v>
      </c>
      <c r="L40" s="26"/>
    </row>
    <row r="41" spans="1:12" s="5" customFormat="1" ht="15" customHeight="1">
      <c r="A41" s="19" t="s">
        <v>124</v>
      </c>
      <c r="B41" s="27"/>
      <c r="C41" s="38"/>
      <c r="D41" s="19" t="s">
        <v>122</v>
      </c>
      <c r="E41" s="19"/>
      <c r="F41" s="27"/>
      <c r="G41" s="35">
        <f>ROUND(H41/1.25,0)</f>
        <v>8000</v>
      </c>
      <c r="H41" s="34">
        <v>10000</v>
      </c>
      <c r="I41" s="20"/>
      <c r="J41" s="20"/>
      <c r="K41" s="21" t="s">
        <v>241</v>
      </c>
      <c r="L41" s="26"/>
    </row>
    <row r="42" spans="1:12" s="5" customFormat="1" ht="15" customHeight="1">
      <c r="A42" s="19" t="s">
        <v>99</v>
      </c>
      <c r="B42" s="19">
        <v>32219</v>
      </c>
      <c r="C42" s="34"/>
      <c r="D42" s="19" t="s">
        <v>130</v>
      </c>
      <c r="E42" s="19"/>
      <c r="F42" s="19" t="s">
        <v>16</v>
      </c>
      <c r="G42" s="35">
        <f>SUM(G43:G44)</f>
        <v>47348</v>
      </c>
      <c r="H42" s="35">
        <f>H43+H44</f>
        <v>59185</v>
      </c>
      <c r="I42" s="23"/>
      <c r="J42" s="23"/>
      <c r="K42" s="21" t="s">
        <v>241</v>
      </c>
      <c r="L42" s="21"/>
    </row>
    <row r="43" spans="1:12" s="5" customFormat="1" ht="15" customHeight="1">
      <c r="A43" s="19" t="s">
        <v>213</v>
      </c>
      <c r="B43" s="19"/>
      <c r="C43" s="38"/>
      <c r="D43" s="19" t="s">
        <v>130</v>
      </c>
      <c r="E43" s="19"/>
      <c r="F43" s="19"/>
      <c r="G43" s="35">
        <f>ROUND(H43/1.25,0)</f>
        <v>1748</v>
      </c>
      <c r="H43" s="34">
        <v>2185</v>
      </c>
      <c r="I43" s="20"/>
      <c r="J43" s="20"/>
      <c r="K43" s="21" t="s">
        <v>241</v>
      </c>
      <c r="L43" s="26"/>
    </row>
    <row r="44" spans="1:12" s="5" customFormat="1" ht="15" customHeight="1">
      <c r="A44" s="19" t="s">
        <v>214</v>
      </c>
      <c r="B44" s="19"/>
      <c r="C44" s="38"/>
      <c r="D44" s="19" t="s">
        <v>131</v>
      </c>
      <c r="E44" s="19"/>
      <c r="F44" s="19"/>
      <c r="G44" s="35">
        <f>ROUND(H44/1.25,0)</f>
        <v>45600</v>
      </c>
      <c r="H44" s="34">
        <v>57000</v>
      </c>
      <c r="I44" s="20"/>
      <c r="J44" s="20"/>
      <c r="K44" s="21" t="s">
        <v>241</v>
      </c>
      <c r="L44" s="26"/>
    </row>
    <row r="45" spans="1:12" s="5" customFormat="1" ht="15" customHeight="1">
      <c r="A45" s="19" t="s">
        <v>215</v>
      </c>
      <c r="B45" s="19">
        <v>32271</v>
      </c>
      <c r="C45" s="34"/>
      <c r="D45" s="19" t="s">
        <v>115</v>
      </c>
      <c r="E45" s="19"/>
      <c r="F45" s="19" t="s">
        <v>16</v>
      </c>
      <c r="G45" s="35">
        <f>ROUND(H45/1.25,0)</f>
        <v>2000</v>
      </c>
      <c r="H45" s="34">
        <v>2500</v>
      </c>
      <c r="I45" s="20"/>
      <c r="J45" s="20"/>
      <c r="K45" s="21" t="s">
        <v>241</v>
      </c>
      <c r="L45" s="21"/>
    </row>
    <row r="46" spans="1:12" s="5" customFormat="1" ht="15" customHeight="1">
      <c r="A46" s="42" t="s">
        <v>63</v>
      </c>
      <c r="B46" s="42">
        <v>3222</v>
      </c>
      <c r="C46" s="44">
        <f>H46</f>
        <v>345000</v>
      </c>
      <c r="D46" s="42" t="s">
        <v>116</v>
      </c>
      <c r="E46" s="42"/>
      <c r="F46" s="19"/>
      <c r="G46" s="41">
        <f>SUM(G47:G49)</f>
        <v>276000</v>
      </c>
      <c r="H46" s="41">
        <f>SUM(H47:H49)</f>
        <v>345000</v>
      </c>
      <c r="I46" s="43"/>
      <c r="J46" s="43"/>
      <c r="K46" s="43"/>
      <c r="L46" s="21"/>
    </row>
    <row r="47" spans="1:12" s="5" customFormat="1" ht="15" customHeight="1">
      <c r="A47" s="19" t="s">
        <v>13</v>
      </c>
      <c r="B47" s="22">
        <v>32224</v>
      </c>
      <c r="C47" s="35"/>
      <c r="D47" s="19" t="s">
        <v>228</v>
      </c>
      <c r="E47" s="19"/>
      <c r="F47" s="19" t="s">
        <v>16</v>
      </c>
      <c r="G47" s="35">
        <f>ROUND(H47/1.25,0)</f>
        <v>12000</v>
      </c>
      <c r="H47" s="34">
        <v>15000</v>
      </c>
      <c r="I47" s="20"/>
      <c r="J47" s="20"/>
      <c r="K47" s="21" t="s">
        <v>241</v>
      </c>
      <c r="L47" s="21"/>
    </row>
    <row r="48" spans="1:12" s="5" customFormat="1" ht="15" customHeight="1">
      <c r="A48" s="19" t="s">
        <v>100</v>
      </c>
      <c r="B48" s="22">
        <v>32231</v>
      </c>
      <c r="C48" s="35"/>
      <c r="D48" s="19" t="s">
        <v>15</v>
      </c>
      <c r="E48" s="19"/>
      <c r="F48" s="19" t="s">
        <v>16</v>
      </c>
      <c r="G48" s="35">
        <f>ROUND(H48/1.25,0)</f>
        <v>104000</v>
      </c>
      <c r="H48" s="34">
        <v>130000</v>
      </c>
      <c r="I48" s="20"/>
      <c r="J48" s="20"/>
      <c r="K48" s="21" t="s">
        <v>241</v>
      </c>
      <c r="L48" s="21"/>
    </row>
    <row r="49" spans="1:12" s="5" customFormat="1" ht="15" customHeight="1">
      <c r="A49" s="19" t="s">
        <v>227</v>
      </c>
      <c r="B49" s="22">
        <v>32233</v>
      </c>
      <c r="C49" s="35"/>
      <c r="D49" s="19" t="s">
        <v>18</v>
      </c>
      <c r="E49" s="19"/>
      <c r="F49" s="19" t="s">
        <v>16</v>
      </c>
      <c r="G49" s="35">
        <f>ROUND(H49/1.25,0)</f>
        <v>160000</v>
      </c>
      <c r="H49" s="34">
        <v>200000</v>
      </c>
      <c r="I49" s="20"/>
      <c r="J49" s="20"/>
      <c r="K49" s="21" t="s">
        <v>241</v>
      </c>
      <c r="L49" s="21"/>
    </row>
    <row r="50" spans="1:12" s="5" customFormat="1" ht="15" customHeight="1">
      <c r="A50" s="42" t="s">
        <v>65</v>
      </c>
      <c r="B50" s="40">
        <v>3224</v>
      </c>
      <c r="C50" s="41">
        <f>H50</f>
        <v>10000</v>
      </c>
      <c r="D50" s="42" t="s">
        <v>60</v>
      </c>
      <c r="E50" s="42"/>
      <c r="F50" s="19"/>
      <c r="G50" s="41">
        <f>G51</f>
        <v>8000</v>
      </c>
      <c r="H50" s="41">
        <f>H51</f>
        <v>10000</v>
      </c>
      <c r="I50" s="43"/>
      <c r="J50" s="43"/>
      <c r="K50" s="43"/>
      <c r="L50" s="21"/>
    </row>
    <row r="51" spans="1:12" s="5" customFormat="1" ht="15" customHeight="1">
      <c r="A51" s="19" t="s">
        <v>14</v>
      </c>
      <c r="B51" s="22">
        <v>32244</v>
      </c>
      <c r="C51" s="35"/>
      <c r="D51" s="19" t="s">
        <v>129</v>
      </c>
      <c r="E51" s="19"/>
      <c r="F51" s="19" t="s">
        <v>127</v>
      </c>
      <c r="G51" s="35">
        <f>SUM(G52:G52)</f>
        <v>8000</v>
      </c>
      <c r="H51" s="35">
        <f>H52</f>
        <v>10000</v>
      </c>
      <c r="I51" s="23"/>
      <c r="J51" s="23"/>
      <c r="K51" s="21" t="s">
        <v>241</v>
      </c>
      <c r="L51" s="21"/>
    </row>
    <row r="52" spans="1:12" s="5" customFormat="1" ht="15" customHeight="1">
      <c r="A52" s="19" t="s">
        <v>68</v>
      </c>
      <c r="B52" s="22"/>
      <c r="C52" s="35"/>
      <c r="D52" s="19" t="s">
        <v>117</v>
      </c>
      <c r="E52" s="19"/>
      <c r="F52" s="27"/>
      <c r="G52" s="35">
        <f>ROUND(H52/1.25,0)</f>
        <v>8000</v>
      </c>
      <c r="H52" s="34">
        <v>10000</v>
      </c>
      <c r="I52" s="20"/>
      <c r="J52" s="20"/>
      <c r="K52" s="21" t="s">
        <v>241</v>
      </c>
      <c r="L52" s="26"/>
    </row>
    <row r="53" spans="1:12" s="5" customFormat="1" ht="15" customHeight="1">
      <c r="A53" s="42" t="s">
        <v>69</v>
      </c>
      <c r="B53" s="40">
        <v>3225</v>
      </c>
      <c r="C53" s="41">
        <f>H53</f>
        <v>700</v>
      </c>
      <c r="D53" s="42" t="s">
        <v>64</v>
      </c>
      <c r="E53" s="42"/>
      <c r="F53" s="19"/>
      <c r="G53" s="41">
        <f>SUM(G54:G54)</f>
        <v>560</v>
      </c>
      <c r="H53" s="41">
        <f>SUM(H54:H54)</f>
        <v>700</v>
      </c>
      <c r="I53" s="43"/>
      <c r="J53" s="43"/>
      <c r="K53" s="43"/>
      <c r="L53" s="21"/>
    </row>
    <row r="54" spans="1:12" s="5" customFormat="1" ht="15" customHeight="1">
      <c r="A54" s="22" t="s">
        <v>17</v>
      </c>
      <c r="B54" s="22">
        <v>32251</v>
      </c>
      <c r="C54" s="35"/>
      <c r="D54" s="22" t="s">
        <v>21</v>
      </c>
      <c r="E54" s="22"/>
      <c r="F54" s="19" t="s">
        <v>127</v>
      </c>
      <c r="G54" s="35">
        <f>ROUND(H54/1.25,0)</f>
        <v>560</v>
      </c>
      <c r="H54" s="34">
        <v>700</v>
      </c>
      <c r="I54" s="20"/>
      <c r="J54" s="20"/>
      <c r="K54" s="21" t="s">
        <v>241</v>
      </c>
      <c r="L54" s="21"/>
    </row>
    <row r="55" spans="1:12" s="5" customFormat="1" ht="15" customHeight="1">
      <c r="A55" s="40"/>
      <c r="B55" s="40">
        <v>323</v>
      </c>
      <c r="C55" s="41">
        <f>H55</f>
        <v>133795</v>
      </c>
      <c r="D55" s="40" t="s">
        <v>80</v>
      </c>
      <c r="E55" s="40"/>
      <c r="F55" s="19"/>
      <c r="G55" s="41">
        <f>G56+G62+G70+G76+G78+G81+G84+G86+G72</f>
        <v>107036</v>
      </c>
      <c r="H55" s="41">
        <f>H56+H62+H70+H76+H78+H81+H84+H86+H72</f>
        <v>133795</v>
      </c>
      <c r="I55" s="43"/>
      <c r="J55" s="43"/>
      <c r="K55" s="43"/>
      <c r="L55" s="21"/>
    </row>
    <row r="56" spans="1:12" s="5" customFormat="1" ht="15" customHeight="1">
      <c r="A56" s="40" t="s">
        <v>70</v>
      </c>
      <c r="B56" s="40">
        <v>3231</v>
      </c>
      <c r="C56" s="41">
        <f>H56</f>
        <v>21000</v>
      </c>
      <c r="D56" s="40" t="s">
        <v>66</v>
      </c>
      <c r="E56" s="40"/>
      <c r="F56" s="19"/>
      <c r="G56" s="41">
        <f>G57+G61</f>
        <v>16800</v>
      </c>
      <c r="H56" s="41">
        <f>H57+H61</f>
        <v>21000</v>
      </c>
      <c r="I56" s="43"/>
      <c r="J56" s="43"/>
      <c r="K56" s="43"/>
      <c r="L56" s="21"/>
    </row>
    <row r="57" spans="1:12" s="5" customFormat="1" ht="15" customHeight="1">
      <c r="A57" s="24" t="s">
        <v>19</v>
      </c>
      <c r="B57" s="19">
        <v>32311</v>
      </c>
      <c r="C57" s="34"/>
      <c r="D57" s="19" t="s">
        <v>23</v>
      </c>
      <c r="E57" s="19"/>
      <c r="F57" s="19" t="s">
        <v>127</v>
      </c>
      <c r="G57" s="35">
        <f>G58+G59+G60</f>
        <v>14000</v>
      </c>
      <c r="H57" s="35">
        <f>H58+H59+H60</f>
        <v>17500</v>
      </c>
      <c r="I57" s="23"/>
      <c r="J57" s="23"/>
      <c r="K57" s="21" t="s">
        <v>241</v>
      </c>
      <c r="L57" s="21"/>
    </row>
    <row r="58" spans="1:12" s="5" customFormat="1" ht="15" customHeight="1">
      <c r="A58" s="19" t="s">
        <v>101</v>
      </c>
      <c r="B58" s="19"/>
      <c r="C58" s="34"/>
      <c r="D58" s="19" t="s">
        <v>55</v>
      </c>
      <c r="E58" s="19"/>
      <c r="F58" s="27"/>
      <c r="G58" s="35">
        <f>ROUND(H58/1.25,0)</f>
        <v>4400</v>
      </c>
      <c r="H58" s="35">
        <v>5500</v>
      </c>
      <c r="I58" s="23"/>
      <c r="J58" s="23"/>
      <c r="K58" s="21" t="s">
        <v>241</v>
      </c>
      <c r="L58" s="26"/>
    </row>
    <row r="59" spans="1:12" s="5" customFormat="1" ht="15" customHeight="1">
      <c r="A59" s="19" t="s">
        <v>102</v>
      </c>
      <c r="B59" s="19"/>
      <c r="C59" s="34"/>
      <c r="D59" s="19" t="s">
        <v>67</v>
      </c>
      <c r="E59" s="19"/>
      <c r="F59" s="27"/>
      <c r="G59" s="35">
        <f>ROUND(H59/1.25,0)</f>
        <v>7200</v>
      </c>
      <c r="H59" s="35">
        <v>9000</v>
      </c>
      <c r="I59" s="23"/>
      <c r="J59" s="23"/>
      <c r="K59" s="21" t="s">
        <v>241</v>
      </c>
      <c r="L59" s="26"/>
    </row>
    <row r="60" spans="1:12" s="5" customFormat="1" ht="15" customHeight="1">
      <c r="A60" s="19" t="s">
        <v>103</v>
      </c>
      <c r="B60" s="19">
        <v>32312</v>
      </c>
      <c r="C60" s="34"/>
      <c r="D60" s="19" t="s">
        <v>118</v>
      </c>
      <c r="E60" s="19"/>
      <c r="F60" s="19"/>
      <c r="G60" s="35">
        <f>ROUND(H60/1.25,0)</f>
        <v>2400</v>
      </c>
      <c r="H60" s="35">
        <v>3000</v>
      </c>
      <c r="I60" s="23"/>
      <c r="J60" s="23"/>
      <c r="K60" s="21" t="s">
        <v>241</v>
      </c>
      <c r="L60" s="21"/>
    </row>
    <row r="61" spans="1:12" s="5" customFormat="1" ht="15" customHeight="1">
      <c r="A61" s="19" t="s">
        <v>104</v>
      </c>
      <c r="B61" s="19">
        <v>32313</v>
      </c>
      <c r="C61" s="34"/>
      <c r="D61" s="19" t="s">
        <v>25</v>
      </c>
      <c r="E61" s="19"/>
      <c r="F61" s="19" t="s">
        <v>16</v>
      </c>
      <c r="G61" s="35">
        <f>ROUND(H61/1.25,0)</f>
        <v>2800</v>
      </c>
      <c r="H61" s="34">
        <v>3500</v>
      </c>
      <c r="I61" s="20"/>
      <c r="J61" s="20"/>
      <c r="K61" s="21" t="s">
        <v>241</v>
      </c>
      <c r="L61" s="21"/>
    </row>
    <row r="62" spans="1:12" s="5" customFormat="1" ht="15" customHeight="1">
      <c r="A62" s="42" t="s">
        <v>72</v>
      </c>
      <c r="B62" s="42">
        <v>3232</v>
      </c>
      <c r="C62" s="44">
        <f>H62</f>
        <v>62100</v>
      </c>
      <c r="D62" s="42" t="s">
        <v>27</v>
      </c>
      <c r="E62" s="42"/>
      <c r="F62" s="19"/>
      <c r="G62" s="41">
        <f>G63+G65+G66+G67</f>
        <v>49680</v>
      </c>
      <c r="H62" s="41">
        <f>SUM(H63:H69)</f>
        <v>62100</v>
      </c>
      <c r="I62" s="43"/>
      <c r="J62" s="43"/>
      <c r="K62" s="43"/>
      <c r="L62" s="21"/>
    </row>
    <row r="63" spans="1:12" s="3" customFormat="1" ht="15" customHeight="1">
      <c r="A63" s="19" t="s">
        <v>20</v>
      </c>
      <c r="B63" s="22">
        <v>32321</v>
      </c>
      <c r="C63" s="35"/>
      <c r="D63" s="42" t="s">
        <v>210</v>
      </c>
      <c r="E63" s="19"/>
      <c r="F63" s="19" t="s">
        <v>127</v>
      </c>
      <c r="G63" s="35">
        <f>SUM(G64:G64)</f>
        <v>0</v>
      </c>
      <c r="H63" s="35">
        <v>0</v>
      </c>
      <c r="I63" s="23"/>
      <c r="J63" s="23"/>
      <c r="K63" s="21" t="s">
        <v>241</v>
      </c>
      <c r="L63" s="21"/>
    </row>
    <row r="64" spans="1:12" s="3" customFormat="1" ht="15" customHeight="1">
      <c r="A64" s="19" t="s">
        <v>20</v>
      </c>
      <c r="B64" s="22">
        <v>32321</v>
      </c>
      <c r="C64" s="35"/>
      <c r="D64" s="42" t="s">
        <v>209</v>
      </c>
      <c r="E64" s="19"/>
      <c r="F64" s="27"/>
      <c r="G64" s="35">
        <f aca="true" t="shared" si="2" ref="G64:G69">ROUND(H64/1.25,0)</f>
        <v>0</v>
      </c>
      <c r="H64" s="34">
        <v>0</v>
      </c>
      <c r="I64" s="20"/>
      <c r="J64" s="20"/>
      <c r="K64" s="21" t="s">
        <v>241</v>
      </c>
      <c r="L64" s="26"/>
    </row>
    <row r="65" spans="1:12" s="3" customFormat="1" ht="15" customHeight="1">
      <c r="A65" s="19" t="s">
        <v>105</v>
      </c>
      <c r="B65" s="22">
        <v>32322</v>
      </c>
      <c r="C65" s="35"/>
      <c r="D65" s="19" t="s">
        <v>154</v>
      </c>
      <c r="E65" s="19"/>
      <c r="F65" s="19"/>
      <c r="G65" s="35">
        <f t="shared" si="2"/>
        <v>0</v>
      </c>
      <c r="H65" s="34">
        <v>0</v>
      </c>
      <c r="I65" s="20"/>
      <c r="J65" s="20"/>
      <c r="K65" s="21" t="s">
        <v>241</v>
      </c>
      <c r="L65" s="21"/>
    </row>
    <row r="66" spans="1:12" s="3" customFormat="1" ht="15" customHeight="1">
      <c r="A66" s="22" t="s">
        <v>125</v>
      </c>
      <c r="B66" s="22">
        <v>32329</v>
      </c>
      <c r="C66" s="35"/>
      <c r="D66" s="19" t="s">
        <v>29</v>
      </c>
      <c r="E66" s="19"/>
      <c r="F66" s="19" t="s">
        <v>127</v>
      </c>
      <c r="G66" s="35">
        <f t="shared" si="2"/>
        <v>17680</v>
      </c>
      <c r="H66" s="35">
        <v>22100</v>
      </c>
      <c r="I66" s="23"/>
      <c r="J66" s="23"/>
      <c r="K66" s="21" t="s">
        <v>241</v>
      </c>
      <c r="L66" s="21"/>
    </row>
    <row r="67" spans="1:12" s="3" customFormat="1" ht="15" customHeight="1">
      <c r="A67" s="22" t="s">
        <v>126</v>
      </c>
      <c r="B67" s="22">
        <v>32329</v>
      </c>
      <c r="C67" s="35"/>
      <c r="D67" s="19" t="s">
        <v>155</v>
      </c>
      <c r="E67" s="19"/>
      <c r="F67" s="27"/>
      <c r="G67" s="35">
        <f t="shared" si="2"/>
        <v>32000</v>
      </c>
      <c r="H67" s="34">
        <v>40000</v>
      </c>
      <c r="I67" s="20"/>
      <c r="J67" s="20"/>
      <c r="K67" s="21" t="s">
        <v>241</v>
      </c>
      <c r="L67" s="26"/>
    </row>
    <row r="68" spans="1:12" s="3" customFormat="1" ht="15" customHeight="1">
      <c r="A68" s="22" t="s">
        <v>163</v>
      </c>
      <c r="B68" s="22">
        <v>32329</v>
      </c>
      <c r="C68" s="35"/>
      <c r="D68" s="19" t="s">
        <v>165</v>
      </c>
      <c r="E68" s="19"/>
      <c r="F68" s="27"/>
      <c r="G68" s="35">
        <f t="shared" si="2"/>
        <v>0</v>
      </c>
      <c r="H68" s="34">
        <v>0</v>
      </c>
      <c r="I68" s="20"/>
      <c r="J68" s="20"/>
      <c r="K68" s="21" t="s">
        <v>241</v>
      </c>
      <c r="L68" s="26"/>
    </row>
    <row r="69" spans="1:12" s="3" customFormat="1" ht="15" customHeight="1">
      <c r="A69" s="22" t="s">
        <v>164</v>
      </c>
      <c r="B69" s="22">
        <v>32329</v>
      </c>
      <c r="C69" s="35"/>
      <c r="D69" s="19" t="s">
        <v>166</v>
      </c>
      <c r="E69" s="19"/>
      <c r="F69" s="27"/>
      <c r="G69" s="35">
        <f t="shared" si="2"/>
        <v>0</v>
      </c>
      <c r="H69" s="34">
        <v>0</v>
      </c>
      <c r="I69" s="20"/>
      <c r="J69" s="20"/>
      <c r="K69" s="21" t="s">
        <v>241</v>
      </c>
      <c r="L69" s="26"/>
    </row>
    <row r="70" spans="1:12" s="3" customFormat="1" ht="15" customHeight="1">
      <c r="A70" s="40" t="s">
        <v>106</v>
      </c>
      <c r="B70" s="40">
        <v>3233</v>
      </c>
      <c r="C70" s="41">
        <f>H70</f>
        <v>0</v>
      </c>
      <c r="D70" s="42" t="s">
        <v>71</v>
      </c>
      <c r="E70" s="42"/>
      <c r="F70" s="19"/>
      <c r="G70" s="41">
        <f>SUM(G71:G71)</f>
        <v>0</v>
      </c>
      <c r="H70" s="41">
        <f>SUM(H71:H71)</f>
        <v>0</v>
      </c>
      <c r="I70" s="43"/>
      <c r="J70" s="43"/>
      <c r="K70" s="43"/>
      <c r="L70" s="21"/>
    </row>
    <row r="71" spans="1:12" s="3" customFormat="1" ht="15" customHeight="1">
      <c r="A71" s="19" t="s">
        <v>22</v>
      </c>
      <c r="B71" s="22">
        <v>32339</v>
      </c>
      <c r="C71" s="35"/>
      <c r="D71" s="19" t="s">
        <v>162</v>
      </c>
      <c r="E71" s="19"/>
      <c r="F71" s="19" t="s">
        <v>127</v>
      </c>
      <c r="G71" s="35">
        <f>ROUND(H71/1.25,0)</f>
        <v>0</v>
      </c>
      <c r="H71" s="34">
        <v>0</v>
      </c>
      <c r="I71" s="20"/>
      <c r="J71" s="20"/>
      <c r="K71" s="21" t="s">
        <v>241</v>
      </c>
      <c r="L71" s="21"/>
    </row>
    <row r="72" spans="1:12" s="3" customFormat="1" ht="15" customHeight="1">
      <c r="A72" s="42" t="s">
        <v>74</v>
      </c>
      <c r="B72" s="40">
        <v>3234</v>
      </c>
      <c r="C72" s="41">
        <f>H72</f>
        <v>38800</v>
      </c>
      <c r="D72" s="42" t="s">
        <v>132</v>
      </c>
      <c r="E72" s="42"/>
      <c r="F72" s="19"/>
      <c r="G72" s="41">
        <f>SUM(G73:G75)</f>
        <v>31040</v>
      </c>
      <c r="H72" s="41">
        <f>SUM(H73:H75)</f>
        <v>38800</v>
      </c>
      <c r="I72" s="43"/>
      <c r="J72" s="43"/>
      <c r="K72" s="43"/>
      <c r="L72" s="21"/>
    </row>
    <row r="73" spans="1:12" s="3" customFormat="1" ht="15" customHeight="1">
      <c r="A73" s="19" t="s">
        <v>24</v>
      </c>
      <c r="B73" s="22">
        <v>32341</v>
      </c>
      <c r="C73" s="35"/>
      <c r="D73" s="19" t="s">
        <v>135</v>
      </c>
      <c r="E73" s="19"/>
      <c r="F73" s="19" t="s">
        <v>127</v>
      </c>
      <c r="G73" s="35">
        <f>ROUND(H73/1.25,0)</f>
        <v>14000</v>
      </c>
      <c r="H73" s="34">
        <v>17500</v>
      </c>
      <c r="I73" s="20"/>
      <c r="J73" s="20"/>
      <c r="K73" s="21" t="s">
        <v>241</v>
      </c>
      <c r="L73" s="21"/>
    </row>
    <row r="74" spans="1:12" s="3" customFormat="1" ht="15" customHeight="1">
      <c r="A74" s="19" t="s">
        <v>133</v>
      </c>
      <c r="B74" s="22">
        <v>32342</v>
      </c>
      <c r="C74" s="35"/>
      <c r="D74" s="19" t="s">
        <v>136</v>
      </c>
      <c r="E74" s="19"/>
      <c r="F74" s="19" t="s">
        <v>127</v>
      </c>
      <c r="G74" s="35">
        <f>ROUND(H74/1.25,0)</f>
        <v>6080</v>
      </c>
      <c r="H74" s="34">
        <v>7600</v>
      </c>
      <c r="I74" s="20"/>
      <c r="J74" s="20"/>
      <c r="K74" s="21" t="s">
        <v>241</v>
      </c>
      <c r="L74" s="21"/>
    </row>
    <row r="75" spans="1:12" s="3" customFormat="1" ht="15" customHeight="1">
      <c r="A75" s="19" t="s">
        <v>134</v>
      </c>
      <c r="B75" s="22">
        <v>32349</v>
      </c>
      <c r="C75" s="35"/>
      <c r="D75" s="19" t="s">
        <v>137</v>
      </c>
      <c r="E75" s="19"/>
      <c r="F75" s="19" t="s">
        <v>127</v>
      </c>
      <c r="G75" s="35">
        <f>ROUND(H75/1.25,0)</f>
        <v>10960</v>
      </c>
      <c r="H75" s="34">
        <v>13700</v>
      </c>
      <c r="I75" s="20"/>
      <c r="J75" s="20"/>
      <c r="K75" s="21" t="s">
        <v>241</v>
      </c>
      <c r="L75" s="21"/>
    </row>
    <row r="76" spans="1:12" s="3" customFormat="1" ht="15" customHeight="1">
      <c r="A76" s="42" t="s">
        <v>76</v>
      </c>
      <c r="B76" s="40">
        <v>3235</v>
      </c>
      <c r="C76" s="41">
        <f>H76</f>
        <v>0</v>
      </c>
      <c r="D76" s="42" t="s">
        <v>73</v>
      </c>
      <c r="E76" s="42"/>
      <c r="F76" s="19"/>
      <c r="G76" s="41">
        <f>SUM(G77:G77)</f>
        <v>0</v>
      </c>
      <c r="H76" s="41">
        <f>SUM(H77:H77)</f>
        <v>0</v>
      </c>
      <c r="I76" s="43"/>
      <c r="J76" s="43"/>
      <c r="K76" s="43"/>
      <c r="L76" s="21"/>
    </row>
    <row r="77" spans="1:12" s="3" customFormat="1" ht="15" customHeight="1">
      <c r="A77" s="19" t="s">
        <v>26</v>
      </c>
      <c r="B77" s="19">
        <v>32359</v>
      </c>
      <c r="C77" s="34"/>
      <c r="D77" s="19" t="s">
        <v>32</v>
      </c>
      <c r="E77" s="19"/>
      <c r="F77" s="19" t="s">
        <v>127</v>
      </c>
      <c r="G77" s="35">
        <f>ROUND(H77/1.25,0)</f>
        <v>0</v>
      </c>
      <c r="H77" s="34">
        <v>0</v>
      </c>
      <c r="I77" s="20"/>
      <c r="J77" s="20"/>
      <c r="K77" s="21" t="s">
        <v>241</v>
      </c>
      <c r="L77" s="21"/>
    </row>
    <row r="78" spans="1:12" s="3" customFormat="1" ht="15" customHeight="1">
      <c r="A78" s="42" t="s">
        <v>78</v>
      </c>
      <c r="B78" s="42">
        <v>3236</v>
      </c>
      <c r="C78" s="44">
        <f>H78</f>
        <v>10620</v>
      </c>
      <c r="D78" s="42" t="s">
        <v>119</v>
      </c>
      <c r="E78" s="42"/>
      <c r="F78" s="19"/>
      <c r="G78" s="41">
        <f>SUM(G79:G80)</f>
        <v>8496</v>
      </c>
      <c r="H78" s="41">
        <f>SUM(H79:H80)</f>
        <v>10620</v>
      </c>
      <c r="I78" s="43"/>
      <c r="J78" s="43"/>
      <c r="K78" s="43"/>
      <c r="L78" s="21"/>
    </row>
    <row r="79" spans="1:12" s="3" customFormat="1" ht="15" customHeight="1">
      <c r="A79" s="22" t="s">
        <v>28</v>
      </c>
      <c r="B79" s="22">
        <v>32361</v>
      </c>
      <c r="C79" s="35"/>
      <c r="D79" s="19" t="s">
        <v>35</v>
      </c>
      <c r="E79" s="19"/>
      <c r="F79" s="19" t="s">
        <v>127</v>
      </c>
      <c r="G79" s="35">
        <f>ROUND(H79/1.25,0)</f>
        <v>8000</v>
      </c>
      <c r="H79" s="34">
        <v>10000</v>
      </c>
      <c r="I79" s="20"/>
      <c r="J79" s="20"/>
      <c r="K79" s="21" t="s">
        <v>241</v>
      </c>
      <c r="L79" s="21"/>
    </row>
    <row r="80" spans="1:12" s="3" customFormat="1" ht="15" customHeight="1">
      <c r="A80" s="24" t="s">
        <v>138</v>
      </c>
      <c r="B80" s="22">
        <v>32369</v>
      </c>
      <c r="C80" s="35"/>
      <c r="D80" s="19" t="s">
        <v>39</v>
      </c>
      <c r="E80" s="19"/>
      <c r="F80" s="19" t="s">
        <v>127</v>
      </c>
      <c r="G80" s="35">
        <f>ROUND(H80/1.25,0)</f>
        <v>496</v>
      </c>
      <c r="H80" s="34">
        <v>620</v>
      </c>
      <c r="I80" s="20"/>
      <c r="J80" s="20"/>
      <c r="K80" s="21" t="s">
        <v>241</v>
      </c>
      <c r="L80" s="21"/>
    </row>
    <row r="81" spans="1:12" s="3" customFormat="1" ht="15" customHeight="1">
      <c r="A81" s="42" t="s">
        <v>82</v>
      </c>
      <c r="B81" s="40">
        <v>3237</v>
      </c>
      <c r="C81" s="41">
        <f>H81</f>
        <v>0</v>
      </c>
      <c r="D81" s="42" t="s">
        <v>75</v>
      </c>
      <c r="E81" s="42"/>
      <c r="F81" s="19"/>
      <c r="G81" s="41">
        <f>SUM(G82:G83)</f>
        <v>0</v>
      </c>
      <c r="H81" s="41">
        <f>SUM(H82:H83)</f>
        <v>0</v>
      </c>
      <c r="I81" s="43"/>
      <c r="J81" s="43"/>
      <c r="K81" s="43"/>
      <c r="L81" s="21"/>
    </row>
    <row r="82" spans="1:12" s="3" customFormat="1" ht="15" customHeight="1">
      <c r="A82" s="19" t="s">
        <v>30</v>
      </c>
      <c r="B82" s="22">
        <v>32372</v>
      </c>
      <c r="C82" s="35"/>
      <c r="D82" s="19" t="s">
        <v>37</v>
      </c>
      <c r="E82" s="19"/>
      <c r="F82" s="19" t="s">
        <v>127</v>
      </c>
      <c r="G82" s="35">
        <f>ROUND(H82/1.25,0)</f>
        <v>0</v>
      </c>
      <c r="H82" s="34">
        <v>0</v>
      </c>
      <c r="I82" s="20"/>
      <c r="J82" s="20"/>
      <c r="K82" s="21" t="s">
        <v>241</v>
      </c>
      <c r="L82" s="21"/>
    </row>
    <row r="83" spans="1:12" s="3" customFormat="1" ht="15" customHeight="1">
      <c r="A83" s="19" t="s">
        <v>139</v>
      </c>
      <c r="B83" s="22">
        <v>32379</v>
      </c>
      <c r="C83" s="35"/>
      <c r="D83" s="19" t="s">
        <v>140</v>
      </c>
      <c r="E83" s="19"/>
      <c r="F83" s="19" t="s">
        <v>127</v>
      </c>
      <c r="G83" s="35">
        <f>ROUND(H83/1.25,0)</f>
        <v>0</v>
      </c>
      <c r="H83" s="34">
        <v>0</v>
      </c>
      <c r="I83" s="20"/>
      <c r="J83" s="20"/>
      <c r="K83" s="21" t="s">
        <v>241</v>
      </c>
      <c r="L83" s="21"/>
    </row>
    <row r="84" spans="1:12" s="3" customFormat="1" ht="15" customHeight="1">
      <c r="A84" s="42" t="s">
        <v>31</v>
      </c>
      <c r="B84" s="40">
        <v>3238</v>
      </c>
      <c r="C84" s="41">
        <f>H84</f>
        <v>960</v>
      </c>
      <c r="D84" s="42" t="s">
        <v>77</v>
      </c>
      <c r="E84" s="42"/>
      <c r="F84" s="19"/>
      <c r="G84" s="41">
        <f>SUM(G85:G85)</f>
        <v>768</v>
      </c>
      <c r="H84" s="41">
        <f>SUM(H85:H85)</f>
        <v>960</v>
      </c>
      <c r="I84" s="43"/>
      <c r="J84" s="43"/>
      <c r="K84" s="43"/>
      <c r="L84" s="21"/>
    </row>
    <row r="85" spans="1:12" s="3" customFormat="1" ht="15" customHeight="1">
      <c r="A85" s="22" t="s">
        <v>33</v>
      </c>
      <c r="B85" s="22">
        <v>32389</v>
      </c>
      <c r="C85" s="35"/>
      <c r="D85" s="22" t="s">
        <v>41</v>
      </c>
      <c r="E85" s="22"/>
      <c r="F85" s="19" t="s">
        <v>127</v>
      </c>
      <c r="G85" s="35">
        <f>ROUND(H85/1.25,0)</f>
        <v>768</v>
      </c>
      <c r="H85" s="34">
        <v>960</v>
      </c>
      <c r="I85" s="20"/>
      <c r="J85" s="20"/>
      <c r="K85" s="21" t="s">
        <v>241</v>
      </c>
      <c r="L85" s="21"/>
    </row>
    <row r="86" spans="1:12" s="3" customFormat="1" ht="15" customHeight="1">
      <c r="A86" s="40" t="s">
        <v>87</v>
      </c>
      <c r="B86" s="40">
        <v>3239</v>
      </c>
      <c r="C86" s="41">
        <f>H86</f>
        <v>315</v>
      </c>
      <c r="D86" s="40" t="s">
        <v>79</v>
      </c>
      <c r="E86" s="40"/>
      <c r="F86" s="19"/>
      <c r="G86" s="41">
        <f>SUM(G87:G88)</f>
        <v>252</v>
      </c>
      <c r="H86" s="41">
        <f>SUM(H87:H88)</f>
        <v>315</v>
      </c>
      <c r="I86" s="43"/>
      <c r="J86" s="43"/>
      <c r="K86" s="43"/>
      <c r="L86" s="21"/>
    </row>
    <row r="87" spans="1:12" s="3" customFormat="1" ht="15" customHeight="1">
      <c r="A87" s="19" t="s">
        <v>34</v>
      </c>
      <c r="B87" s="19">
        <v>32391</v>
      </c>
      <c r="C87" s="34"/>
      <c r="D87" s="19" t="s">
        <v>43</v>
      </c>
      <c r="E87" s="19"/>
      <c r="F87" s="19" t="s">
        <v>127</v>
      </c>
      <c r="G87" s="35">
        <f>ROUND(H87/1.25,0)</f>
        <v>172</v>
      </c>
      <c r="H87" s="34">
        <v>215</v>
      </c>
      <c r="I87" s="20"/>
      <c r="J87" s="20"/>
      <c r="K87" s="21" t="s">
        <v>241</v>
      </c>
      <c r="L87" s="21"/>
    </row>
    <row r="88" spans="1:12" s="3" customFormat="1" ht="15" customHeight="1">
      <c r="A88" s="22" t="s">
        <v>141</v>
      </c>
      <c r="B88" s="22">
        <v>32399</v>
      </c>
      <c r="C88" s="35"/>
      <c r="D88" s="19" t="s">
        <v>45</v>
      </c>
      <c r="E88" s="19"/>
      <c r="F88" s="19" t="s">
        <v>127</v>
      </c>
      <c r="G88" s="35">
        <f>ROUND(H88/1.25,0)</f>
        <v>80</v>
      </c>
      <c r="H88" s="34">
        <v>100</v>
      </c>
      <c r="I88" s="20"/>
      <c r="J88" s="20"/>
      <c r="K88" s="21" t="s">
        <v>241</v>
      </c>
      <c r="L88" s="21"/>
    </row>
    <row r="89" spans="1:12" s="3" customFormat="1" ht="15" customHeight="1">
      <c r="A89" s="40"/>
      <c r="B89" s="40">
        <v>329</v>
      </c>
      <c r="C89" s="41">
        <f>H89</f>
        <v>39000</v>
      </c>
      <c r="D89" s="42" t="s">
        <v>81</v>
      </c>
      <c r="E89" s="42"/>
      <c r="F89" s="19"/>
      <c r="G89" s="41">
        <f>G90+G92</f>
        <v>31200</v>
      </c>
      <c r="H89" s="41">
        <f>H90+H92</f>
        <v>39000</v>
      </c>
      <c r="I89" s="43"/>
      <c r="J89" s="43"/>
      <c r="K89" s="43"/>
      <c r="L89" s="21"/>
    </row>
    <row r="90" spans="1:12" s="3" customFormat="1" ht="15" customHeight="1">
      <c r="A90" s="40" t="s">
        <v>88</v>
      </c>
      <c r="B90" s="40">
        <v>3293</v>
      </c>
      <c r="C90" s="41">
        <f>H90</f>
        <v>6000</v>
      </c>
      <c r="D90" s="42" t="s">
        <v>46</v>
      </c>
      <c r="E90" s="42"/>
      <c r="F90" s="19"/>
      <c r="G90" s="41">
        <f>SUM(G91:G91)</f>
        <v>4800</v>
      </c>
      <c r="H90" s="41">
        <f>SUM(H91:H91)</f>
        <v>6000</v>
      </c>
      <c r="I90" s="43"/>
      <c r="J90" s="43"/>
      <c r="K90" s="43"/>
      <c r="L90" s="21"/>
    </row>
    <row r="91" spans="1:12" s="3" customFormat="1" ht="15" customHeight="1">
      <c r="A91" s="22" t="s">
        <v>36</v>
      </c>
      <c r="B91" s="22">
        <v>32931</v>
      </c>
      <c r="C91" s="35"/>
      <c r="D91" s="19" t="s">
        <v>46</v>
      </c>
      <c r="E91" s="19"/>
      <c r="F91" s="19" t="s">
        <v>127</v>
      </c>
      <c r="G91" s="35">
        <f>ROUND(H91/1.25,0)</f>
        <v>4800</v>
      </c>
      <c r="H91" s="34">
        <v>6000</v>
      </c>
      <c r="I91" s="20"/>
      <c r="J91" s="20"/>
      <c r="K91" s="21" t="s">
        <v>241</v>
      </c>
      <c r="L91" s="21"/>
    </row>
    <row r="92" spans="1:12" s="3" customFormat="1" ht="15" customHeight="1">
      <c r="A92" s="40" t="s">
        <v>89</v>
      </c>
      <c r="B92" s="40">
        <v>3299</v>
      </c>
      <c r="C92" s="41">
        <f>H92</f>
        <v>33000</v>
      </c>
      <c r="D92" s="42" t="s">
        <v>83</v>
      </c>
      <c r="E92" s="42"/>
      <c r="F92" s="19"/>
      <c r="G92" s="41">
        <f>SUM(G93:G95)</f>
        <v>26400</v>
      </c>
      <c r="H92" s="41">
        <f>SUM(H93:H95)</f>
        <v>33000</v>
      </c>
      <c r="I92" s="43"/>
      <c r="J92" s="43"/>
      <c r="K92" s="43"/>
      <c r="L92" s="21"/>
    </row>
    <row r="93" spans="1:12" s="3" customFormat="1" ht="15" customHeight="1">
      <c r="A93" s="22" t="s">
        <v>38</v>
      </c>
      <c r="B93" s="22">
        <v>32941</v>
      </c>
      <c r="C93" s="35"/>
      <c r="D93" s="19" t="s">
        <v>217</v>
      </c>
      <c r="E93" s="19"/>
      <c r="F93" s="19" t="s">
        <v>127</v>
      </c>
      <c r="G93" s="35">
        <f>ROUND(H93/1.25,0)</f>
        <v>0</v>
      </c>
      <c r="H93" s="34">
        <v>0</v>
      </c>
      <c r="I93" s="20"/>
      <c r="J93" s="20"/>
      <c r="K93" s="21" t="s">
        <v>241</v>
      </c>
      <c r="L93" s="21"/>
    </row>
    <row r="94" spans="1:12" s="3" customFormat="1" ht="15" customHeight="1">
      <c r="A94" s="22" t="s">
        <v>160</v>
      </c>
      <c r="B94" s="22">
        <v>32955</v>
      </c>
      <c r="C94" s="35"/>
      <c r="D94" s="19" t="s">
        <v>219</v>
      </c>
      <c r="E94" s="19"/>
      <c r="F94" s="19" t="s">
        <v>127</v>
      </c>
      <c r="G94" s="35">
        <f>ROUND(H94/1.25,0)</f>
        <v>20000</v>
      </c>
      <c r="H94" s="34">
        <v>25000</v>
      </c>
      <c r="I94" s="20"/>
      <c r="J94" s="20"/>
      <c r="K94" s="21" t="s">
        <v>241</v>
      </c>
      <c r="L94" s="21"/>
    </row>
    <row r="95" spans="1:12" s="3" customFormat="1" ht="15" customHeight="1">
      <c r="A95" s="22" t="s">
        <v>207</v>
      </c>
      <c r="B95" s="22">
        <v>32999</v>
      </c>
      <c r="C95" s="35"/>
      <c r="D95" s="19" t="s">
        <v>161</v>
      </c>
      <c r="E95" s="19"/>
      <c r="F95" s="19" t="s">
        <v>127</v>
      </c>
      <c r="G95" s="35">
        <f>ROUND(H95/1.25,0)</f>
        <v>6400</v>
      </c>
      <c r="H95" s="34">
        <v>8000</v>
      </c>
      <c r="I95" s="20"/>
      <c r="J95" s="20"/>
      <c r="K95" s="21" t="s">
        <v>241</v>
      </c>
      <c r="L95" s="21"/>
    </row>
    <row r="96" spans="1:12" s="3" customFormat="1" ht="15" customHeight="1">
      <c r="A96" s="22" t="s">
        <v>218</v>
      </c>
      <c r="B96" s="22"/>
      <c r="C96" s="35"/>
      <c r="D96" s="51" t="s">
        <v>216</v>
      </c>
      <c r="E96" s="19"/>
      <c r="F96" s="19" t="s">
        <v>127</v>
      </c>
      <c r="G96" s="35">
        <f>ROUND(H96/1.25,0)</f>
        <v>0</v>
      </c>
      <c r="H96" s="34">
        <v>0</v>
      </c>
      <c r="I96" s="20"/>
      <c r="J96" s="20"/>
      <c r="K96" s="21" t="s">
        <v>241</v>
      </c>
      <c r="L96" s="21"/>
    </row>
    <row r="97" spans="1:12" s="3" customFormat="1" ht="15" customHeight="1">
      <c r="A97" s="28"/>
      <c r="B97" s="28">
        <v>34</v>
      </c>
      <c r="C97" s="36">
        <f>H97</f>
        <v>2490</v>
      </c>
      <c r="D97" s="16" t="s">
        <v>84</v>
      </c>
      <c r="E97" s="16"/>
      <c r="F97" s="15"/>
      <c r="G97" s="36">
        <f>G98</f>
        <v>1992</v>
      </c>
      <c r="H97" s="36">
        <f>H98</f>
        <v>2490</v>
      </c>
      <c r="I97" s="29"/>
      <c r="J97" s="29"/>
      <c r="K97" s="29"/>
      <c r="L97" s="18"/>
    </row>
    <row r="98" spans="1:12" s="3" customFormat="1" ht="15" customHeight="1">
      <c r="A98" s="40"/>
      <c r="B98" s="40">
        <v>343</v>
      </c>
      <c r="C98" s="41">
        <f>H98</f>
        <v>2490</v>
      </c>
      <c r="D98" s="42" t="s">
        <v>85</v>
      </c>
      <c r="E98" s="42"/>
      <c r="F98" s="19"/>
      <c r="G98" s="41">
        <f>G99</f>
        <v>1992</v>
      </c>
      <c r="H98" s="41">
        <f>H99</f>
        <v>2490</v>
      </c>
      <c r="I98" s="43"/>
      <c r="J98" s="43"/>
      <c r="K98" s="43"/>
      <c r="L98" s="21"/>
    </row>
    <row r="99" spans="1:12" s="3" customFormat="1" ht="15" customHeight="1">
      <c r="A99" s="40" t="s">
        <v>90</v>
      </c>
      <c r="B99" s="40">
        <v>3431</v>
      </c>
      <c r="C99" s="41">
        <f>H99</f>
        <v>2490</v>
      </c>
      <c r="D99" s="42" t="s">
        <v>47</v>
      </c>
      <c r="E99" s="42"/>
      <c r="F99" s="19"/>
      <c r="G99" s="41">
        <f>SUM(G100:G102)</f>
        <v>1992</v>
      </c>
      <c r="H99" s="41">
        <f>SUM(H100:H102)</f>
        <v>2490</v>
      </c>
      <c r="I99" s="43"/>
      <c r="J99" s="43"/>
      <c r="K99" s="43"/>
      <c r="L99" s="21"/>
    </row>
    <row r="100" spans="1:12" s="3" customFormat="1" ht="15" customHeight="1">
      <c r="A100" s="22" t="s">
        <v>40</v>
      </c>
      <c r="B100" s="22">
        <v>34311</v>
      </c>
      <c r="C100" s="35"/>
      <c r="D100" s="19" t="s">
        <v>145</v>
      </c>
      <c r="E100" s="19"/>
      <c r="F100" s="19" t="s">
        <v>127</v>
      </c>
      <c r="G100" s="35">
        <f>ROUND(H100/1.25,0)</f>
        <v>0</v>
      </c>
      <c r="H100" s="34">
        <v>0</v>
      </c>
      <c r="I100" s="20"/>
      <c r="J100" s="20"/>
      <c r="K100" s="21" t="s">
        <v>241</v>
      </c>
      <c r="L100" s="21"/>
    </row>
    <row r="101" spans="1:12" s="3" customFormat="1" ht="15" customHeight="1">
      <c r="A101" s="22" t="s">
        <v>107</v>
      </c>
      <c r="B101" s="22">
        <v>34312</v>
      </c>
      <c r="C101" s="35"/>
      <c r="D101" s="19" t="s">
        <v>149</v>
      </c>
      <c r="E101" s="19"/>
      <c r="F101" s="19" t="s">
        <v>127</v>
      </c>
      <c r="G101" s="35">
        <f>ROUND(H101/1.25,0)</f>
        <v>1976</v>
      </c>
      <c r="H101" s="34">
        <v>2470</v>
      </c>
      <c r="I101" s="20"/>
      <c r="J101" s="20"/>
      <c r="K101" s="21" t="s">
        <v>241</v>
      </c>
      <c r="L101" s="21"/>
    </row>
    <row r="102" spans="1:12" s="3" customFormat="1" ht="15" customHeight="1">
      <c r="A102" s="22" t="s">
        <v>144</v>
      </c>
      <c r="B102" s="22">
        <v>34349</v>
      </c>
      <c r="C102" s="35"/>
      <c r="D102" s="19" t="s">
        <v>146</v>
      </c>
      <c r="E102" s="19"/>
      <c r="F102" s="19" t="s">
        <v>127</v>
      </c>
      <c r="G102" s="35">
        <f>ROUND(H102/1.25,0)</f>
        <v>16</v>
      </c>
      <c r="H102" s="34">
        <v>20</v>
      </c>
      <c r="I102" s="20"/>
      <c r="J102" s="20"/>
      <c r="K102" s="21" t="s">
        <v>241</v>
      </c>
      <c r="L102" s="21"/>
    </row>
    <row r="103" spans="1:12" s="3" customFormat="1" ht="15" customHeight="1">
      <c r="A103" s="28"/>
      <c r="B103" s="28">
        <v>4</v>
      </c>
      <c r="C103" s="49">
        <f>H103</f>
        <v>356551</v>
      </c>
      <c r="D103" s="16" t="s">
        <v>190</v>
      </c>
      <c r="E103" s="16"/>
      <c r="F103" s="15"/>
      <c r="G103" s="49">
        <f>G104+G131</f>
        <v>285241</v>
      </c>
      <c r="H103" s="49">
        <f>H104+H131</f>
        <v>356551</v>
      </c>
      <c r="I103" s="29"/>
      <c r="J103" s="29"/>
      <c r="K103" s="29"/>
      <c r="L103" s="18"/>
    </row>
    <row r="104" spans="1:12" s="3" customFormat="1" ht="15" customHeight="1">
      <c r="A104" s="28"/>
      <c r="B104" s="28">
        <v>42</v>
      </c>
      <c r="C104" s="36">
        <f>H104</f>
        <v>340190</v>
      </c>
      <c r="D104" s="16" t="s">
        <v>147</v>
      </c>
      <c r="E104" s="16"/>
      <c r="F104" s="15"/>
      <c r="G104" s="36">
        <f>G105+G108+G125+G128</f>
        <v>272152</v>
      </c>
      <c r="H104" s="36">
        <f>H105+H108+H125+H128</f>
        <v>340190</v>
      </c>
      <c r="I104" s="29"/>
      <c r="J104" s="29"/>
      <c r="K104" s="29"/>
      <c r="L104" s="18"/>
    </row>
    <row r="105" spans="1:12" s="3" customFormat="1" ht="15" customHeight="1">
      <c r="A105" s="40"/>
      <c r="B105" s="40">
        <v>421</v>
      </c>
      <c r="C105" s="41">
        <f>H105</f>
        <v>0</v>
      </c>
      <c r="D105" s="42" t="s">
        <v>169</v>
      </c>
      <c r="E105" s="42"/>
      <c r="F105" s="19"/>
      <c r="G105" s="41">
        <f>G106</f>
        <v>0</v>
      </c>
      <c r="H105" s="41">
        <f>H106</f>
        <v>0</v>
      </c>
      <c r="I105" s="43"/>
      <c r="J105" s="43"/>
      <c r="K105" s="43"/>
      <c r="L105" s="21"/>
    </row>
    <row r="106" spans="1:12" s="3" customFormat="1" ht="15" customHeight="1">
      <c r="A106" s="40" t="s">
        <v>108</v>
      </c>
      <c r="B106" s="40">
        <v>4212</v>
      </c>
      <c r="C106" s="41">
        <f>H106</f>
        <v>0</v>
      </c>
      <c r="D106" s="42" t="s">
        <v>221</v>
      </c>
      <c r="E106" s="42"/>
      <c r="F106" s="19"/>
      <c r="G106" s="41">
        <f>G107</f>
        <v>0</v>
      </c>
      <c r="H106" s="41">
        <f>H107</f>
        <v>0</v>
      </c>
      <c r="I106" s="43"/>
      <c r="J106" s="43"/>
      <c r="K106" s="43"/>
      <c r="L106" s="21"/>
    </row>
    <row r="107" spans="1:12" s="3" customFormat="1" ht="15" customHeight="1">
      <c r="A107" s="22" t="s">
        <v>42</v>
      </c>
      <c r="B107" s="22">
        <v>42139</v>
      </c>
      <c r="C107" s="35"/>
      <c r="D107" s="19" t="s">
        <v>222</v>
      </c>
      <c r="E107" s="19"/>
      <c r="F107" s="19"/>
      <c r="G107" s="35">
        <f>ROUND(H107/1.25,0)</f>
        <v>0</v>
      </c>
      <c r="H107" s="34">
        <v>0</v>
      </c>
      <c r="I107" s="23"/>
      <c r="J107" s="23"/>
      <c r="K107" s="21" t="s">
        <v>241</v>
      </c>
      <c r="L107" s="21"/>
    </row>
    <row r="108" spans="1:12" s="3" customFormat="1" ht="15" customHeight="1">
      <c r="A108" s="40"/>
      <c r="B108" s="40">
        <v>422</v>
      </c>
      <c r="C108" s="41">
        <f>H108</f>
        <v>334090</v>
      </c>
      <c r="D108" s="42" t="s">
        <v>120</v>
      </c>
      <c r="E108" s="42"/>
      <c r="F108" s="19"/>
      <c r="G108" s="41">
        <f>G109+G113+G116+G118+G121</f>
        <v>267272</v>
      </c>
      <c r="H108" s="41">
        <f>H109+H113+H116+H118+H121</f>
        <v>334090</v>
      </c>
      <c r="I108" s="43"/>
      <c r="J108" s="43"/>
      <c r="K108" s="43"/>
      <c r="L108" s="21"/>
    </row>
    <row r="109" spans="1:12" s="3" customFormat="1" ht="15" customHeight="1">
      <c r="A109" s="42" t="s">
        <v>109</v>
      </c>
      <c r="B109" s="40">
        <v>4221</v>
      </c>
      <c r="C109" s="41">
        <f>H109</f>
        <v>180090</v>
      </c>
      <c r="D109" s="42" t="s">
        <v>86</v>
      </c>
      <c r="E109" s="42"/>
      <c r="F109" s="19"/>
      <c r="G109" s="41">
        <f>SUM(G110:G112)</f>
        <v>144072</v>
      </c>
      <c r="H109" s="41">
        <f>SUM(H110:H112)</f>
        <v>180090</v>
      </c>
      <c r="I109" s="43"/>
      <c r="J109" s="43"/>
      <c r="K109" s="43"/>
      <c r="L109" s="21"/>
    </row>
    <row r="110" spans="1:12" s="3" customFormat="1" ht="15" customHeight="1">
      <c r="A110" s="19" t="s">
        <v>44</v>
      </c>
      <c r="B110" s="22">
        <v>42211</v>
      </c>
      <c r="C110" s="35"/>
      <c r="D110" s="19" t="s">
        <v>48</v>
      </c>
      <c r="E110" s="19"/>
      <c r="F110" s="19" t="s">
        <v>127</v>
      </c>
      <c r="G110" s="35">
        <f>ROUND(H110/1.25,0)</f>
        <v>107200</v>
      </c>
      <c r="H110" s="34">
        <v>134000</v>
      </c>
      <c r="I110" s="20"/>
      <c r="J110" s="20"/>
      <c r="K110" s="21" t="s">
        <v>241</v>
      </c>
      <c r="L110" s="21"/>
    </row>
    <row r="111" spans="1:12" s="5" customFormat="1" ht="15" customHeight="1">
      <c r="A111" s="19" t="s">
        <v>177</v>
      </c>
      <c r="B111" s="22">
        <v>42212</v>
      </c>
      <c r="C111" s="35"/>
      <c r="D111" s="19" t="s">
        <v>49</v>
      </c>
      <c r="E111" s="19"/>
      <c r="F111" s="19" t="s">
        <v>127</v>
      </c>
      <c r="G111" s="35">
        <f>ROUND(H111/1.25,0)</f>
        <v>36872</v>
      </c>
      <c r="H111" s="34">
        <v>46090</v>
      </c>
      <c r="I111" s="20"/>
      <c r="J111" s="20"/>
      <c r="K111" s="21" t="s">
        <v>241</v>
      </c>
      <c r="L111" s="21"/>
    </row>
    <row r="112" spans="1:12" s="5" customFormat="1" ht="15" customHeight="1">
      <c r="A112" s="19" t="s">
        <v>223</v>
      </c>
      <c r="B112" s="22">
        <v>42219</v>
      </c>
      <c r="C112" s="35"/>
      <c r="D112" s="19" t="s">
        <v>178</v>
      </c>
      <c r="E112" s="19"/>
      <c r="F112" s="19" t="s">
        <v>127</v>
      </c>
      <c r="G112" s="35">
        <f>ROUND(H112/1.25,0)</f>
        <v>0</v>
      </c>
      <c r="H112" s="34">
        <v>0</v>
      </c>
      <c r="I112" s="20"/>
      <c r="J112" s="20"/>
      <c r="K112" s="21" t="s">
        <v>241</v>
      </c>
      <c r="L112" s="21"/>
    </row>
    <row r="113" spans="1:12" s="3" customFormat="1" ht="15" customHeight="1">
      <c r="A113" s="42" t="s">
        <v>142</v>
      </c>
      <c r="B113" s="40">
        <v>4222</v>
      </c>
      <c r="C113" s="41">
        <f>H113</f>
        <v>7000</v>
      </c>
      <c r="D113" s="42" t="s">
        <v>183</v>
      </c>
      <c r="E113" s="42"/>
      <c r="F113" s="19"/>
      <c r="G113" s="41">
        <f>SUM(G114:G115)</f>
        <v>5600</v>
      </c>
      <c r="H113" s="41">
        <f>SUM(H114:H115)</f>
        <v>7000</v>
      </c>
      <c r="I113" s="43"/>
      <c r="J113" s="43"/>
      <c r="K113" s="43"/>
      <c r="L113" s="21"/>
    </row>
    <row r="114" spans="1:12" s="3" customFormat="1" ht="15" customHeight="1">
      <c r="A114" s="19" t="s">
        <v>143</v>
      </c>
      <c r="B114" s="22">
        <v>42221</v>
      </c>
      <c r="C114" s="35"/>
      <c r="D114" s="19" t="s">
        <v>206</v>
      </c>
      <c r="E114" s="19"/>
      <c r="F114" s="19" t="s">
        <v>127</v>
      </c>
      <c r="G114" s="35">
        <f>ROUND(H114/1.25,0)</f>
        <v>4000</v>
      </c>
      <c r="H114" s="34">
        <v>5000</v>
      </c>
      <c r="I114" s="20"/>
      <c r="J114" s="20"/>
      <c r="K114" s="21" t="s">
        <v>241</v>
      </c>
      <c r="L114" s="21"/>
    </row>
    <row r="115" spans="1:12" s="3" customFormat="1" ht="15" customHeight="1">
      <c r="A115" s="19" t="s">
        <v>184</v>
      </c>
      <c r="B115" s="22">
        <v>42222</v>
      </c>
      <c r="C115" s="35"/>
      <c r="D115" s="19" t="s">
        <v>231</v>
      </c>
      <c r="E115" s="19"/>
      <c r="F115" s="19" t="s">
        <v>127</v>
      </c>
      <c r="G115" s="35">
        <f>ROUND(H115/1.25,0)</f>
        <v>1600</v>
      </c>
      <c r="H115" s="34">
        <v>2000</v>
      </c>
      <c r="I115" s="20"/>
      <c r="J115" s="20"/>
      <c r="K115" s="21" t="s">
        <v>241</v>
      </c>
      <c r="L115" s="21"/>
    </row>
    <row r="116" spans="1:12" s="3" customFormat="1" ht="15" customHeight="1">
      <c r="A116" s="42" t="s">
        <v>167</v>
      </c>
      <c r="B116" s="40">
        <v>4223</v>
      </c>
      <c r="C116" s="41">
        <f>H116</f>
        <v>5000</v>
      </c>
      <c r="D116" s="42" t="s">
        <v>236</v>
      </c>
      <c r="E116" s="42"/>
      <c r="F116" s="19"/>
      <c r="G116" s="41">
        <f>SUM(G117:G117)</f>
        <v>4000</v>
      </c>
      <c r="H116" s="41">
        <f>SUM(H117:H117)</f>
        <v>5000</v>
      </c>
      <c r="I116" s="43"/>
      <c r="J116" s="43"/>
      <c r="K116" s="43"/>
      <c r="L116" s="21"/>
    </row>
    <row r="117" spans="1:12" s="3" customFormat="1" ht="15" customHeight="1">
      <c r="A117" s="19" t="s">
        <v>171</v>
      </c>
      <c r="B117" s="22">
        <v>42231</v>
      </c>
      <c r="C117" s="35"/>
      <c r="D117" s="19" t="s">
        <v>236</v>
      </c>
      <c r="E117" s="19"/>
      <c r="F117" s="19" t="s">
        <v>127</v>
      </c>
      <c r="G117" s="35">
        <f>ROUND(H117/1.25,0)</f>
        <v>4000</v>
      </c>
      <c r="H117" s="34">
        <v>5000</v>
      </c>
      <c r="I117" s="20"/>
      <c r="J117" s="20"/>
      <c r="K117" s="21" t="s">
        <v>241</v>
      </c>
      <c r="L117" s="21"/>
    </row>
    <row r="118" spans="1:12" s="3" customFormat="1" ht="15" customHeight="1">
      <c r="A118" s="42" t="s">
        <v>172</v>
      </c>
      <c r="B118" s="40">
        <v>4226</v>
      </c>
      <c r="C118" s="41">
        <f>H118</f>
        <v>119000</v>
      </c>
      <c r="D118" s="42" t="s">
        <v>185</v>
      </c>
      <c r="E118" s="42"/>
      <c r="F118" s="19"/>
      <c r="G118" s="41">
        <f>SUM(G119:G120)</f>
        <v>95200</v>
      </c>
      <c r="H118" s="41">
        <f>SUM(H119:H120)</f>
        <v>119000</v>
      </c>
      <c r="I118" s="43"/>
      <c r="J118" s="43"/>
      <c r="K118" s="43"/>
      <c r="L118" s="21"/>
    </row>
    <row r="119" spans="1:12" s="3" customFormat="1" ht="15" customHeight="1">
      <c r="A119" s="19" t="s">
        <v>173</v>
      </c>
      <c r="B119" s="22">
        <v>42261</v>
      </c>
      <c r="C119" s="35"/>
      <c r="D119" s="19" t="s">
        <v>186</v>
      </c>
      <c r="E119" s="19"/>
      <c r="F119" s="19" t="s">
        <v>127</v>
      </c>
      <c r="G119" s="35">
        <f>ROUND(H119/1.25,0)</f>
        <v>8000</v>
      </c>
      <c r="H119" s="34">
        <v>10000</v>
      </c>
      <c r="I119" s="20"/>
      <c r="J119" s="20"/>
      <c r="K119" s="21" t="s">
        <v>241</v>
      </c>
      <c r="L119" s="21"/>
    </row>
    <row r="120" spans="1:12" s="3" customFormat="1" ht="15" customHeight="1">
      <c r="A120" s="19" t="s">
        <v>224</v>
      </c>
      <c r="B120" s="22">
        <v>42262</v>
      </c>
      <c r="C120" s="35"/>
      <c r="D120" s="19" t="s">
        <v>187</v>
      </c>
      <c r="E120" s="19"/>
      <c r="F120" s="19" t="s">
        <v>127</v>
      </c>
      <c r="G120" s="35">
        <f>ROUND(H120/1.25,0)</f>
        <v>87200</v>
      </c>
      <c r="H120" s="34">
        <v>109000</v>
      </c>
      <c r="I120" s="20"/>
      <c r="J120" s="20"/>
      <c r="K120" s="21" t="s">
        <v>241</v>
      </c>
      <c r="L120" s="21"/>
    </row>
    <row r="121" spans="1:12" s="3" customFormat="1" ht="15" customHeight="1">
      <c r="A121" s="40" t="s">
        <v>180</v>
      </c>
      <c r="B121" s="40">
        <v>4227</v>
      </c>
      <c r="C121" s="41">
        <f>H121</f>
        <v>23000</v>
      </c>
      <c r="D121" s="42" t="s">
        <v>182</v>
      </c>
      <c r="E121" s="42"/>
      <c r="F121" s="19"/>
      <c r="G121" s="41">
        <f>SUM(G122:G124)</f>
        <v>18400</v>
      </c>
      <c r="H121" s="41">
        <f>SUM(H122:H124)</f>
        <v>23000</v>
      </c>
      <c r="I121" s="43"/>
      <c r="J121" s="43"/>
      <c r="K121" s="43"/>
      <c r="L121" s="21"/>
    </row>
    <row r="122" spans="1:12" s="3" customFormat="1" ht="15" customHeight="1">
      <c r="A122" s="22" t="s">
        <v>181</v>
      </c>
      <c r="B122" s="22">
        <v>42271</v>
      </c>
      <c r="C122" s="35"/>
      <c r="D122" s="19" t="s">
        <v>232</v>
      </c>
      <c r="E122" s="19"/>
      <c r="F122" s="19" t="s">
        <v>127</v>
      </c>
      <c r="G122" s="35">
        <f>ROUND(H122/1.25,0)</f>
        <v>7120</v>
      </c>
      <c r="H122" s="34">
        <v>8900</v>
      </c>
      <c r="I122" s="20"/>
      <c r="J122" s="20"/>
      <c r="K122" s="21" t="s">
        <v>241</v>
      </c>
      <c r="L122" s="21"/>
    </row>
    <row r="123" spans="1:12" s="3" customFormat="1" ht="15" customHeight="1">
      <c r="A123" s="19" t="s">
        <v>237</v>
      </c>
      <c r="B123" s="22">
        <v>42272</v>
      </c>
      <c r="C123" s="35"/>
      <c r="D123" s="19" t="s">
        <v>233</v>
      </c>
      <c r="E123" s="19"/>
      <c r="F123" s="19" t="s">
        <v>127</v>
      </c>
      <c r="G123" s="35">
        <f>ROUND(H123/1.25,0)</f>
        <v>11280</v>
      </c>
      <c r="H123" s="34">
        <v>14100</v>
      </c>
      <c r="I123" s="20"/>
      <c r="J123" s="20"/>
      <c r="K123" s="21" t="s">
        <v>241</v>
      </c>
      <c r="L123" s="21"/>
    </row>
    <row r="124" spans="1:12" s="3" customFormat="1" ht="15" customHeight="1">
      <c r="A124" s="19" t="s">
        <v>237</v>
      </c>
      <c r="B124" s="22">
        <v>42273</v>
      </c>
      <c r="C124" s="35"/>
      <c r="D124" s="19" t="s">
        <v>179</v>
      </c>
      <c r="E124" s="19"/>
      <c r="F124" s="19" t="s">
        <v>127</v>
      </c>
      <c r="G124" s="35">
        <f>ROUND(H124/1.25,0)</f>
        <v>0</v>
      </c>
      <c r="H124" s="34">
        <v>0</v>
      </c>
      <c r="I124" s="20"/>
      <c r="J124" s="20"/>
      <c r="K124" s="21" t="s">
        <v>241</v>
      </c>
      <c r="L124" s="21"/>
    </row>
    <row r="125" spans="1:12" s="3" customFormat="1" ht="15" customHeight="1">
      <c r="A125" s="42"/>
      <c r="B125" s="40">
        <v>424</v>
      </c>
      <c r="C125" s="41">
        <f>H125</f>
        <v>6100</v>
      </c>
      <c r="D125" s="42" t="s">
        <v>148</v>
      </c>
      <c r="E125" s="42"/>
      <c r="F125" s="19"/>
      <c r="G125" s="41">
        <f>G126</f>
        <v>4880</v>
      </c>
      <c r="H125" s="41">
        <f>H126</f>
        <v>6100</v>
      </c>
      <c r="I125" s="23"/>
      <c r="J125" s="23"/>
      <c r="K125" s="23"/>
      <c r="L125" s="21"/>
    </row>
    <row r="126" spans="1:12" s="6" customFormat="1" ht="15" customHeight="1">
      <c r="A126" s="40" t="s">
        <v>188</v>
      </c>
      <c r="B126" s="40">
        <v>4241</v>
      </c>
      <c r="C126" s="41">
        <f>H126</f>
        <v>6100</v>
      </c>
      <c r="D126" s="42" t="s">
        <v>50</v>
      </c>
      <c r="E126" s="42"/>
      <c r="F126" s="19"/>
      <c r="G126" s="41">
        <f>SUM(G127:G127)</f>
        <v>4880</v>
      </c>
      <c r="H126" s="41">
        <f>SUM(H127:H127)</f>
        <v>6100</v>
      </c>
      <c r="I126" s="43"/>
      <c r="J126" s="43"/>
      <c r="K126" s="43"/>
      <c r="L126" s="21"/>
    </row>
    <row r="127" spans="1:12" s="6" customFormat="1" ht="15" customHeight="1">
      <c r="A127" s="22" t="s">
        <v>189</v>
      </c>
      <c r="B127" s="22">
        <v>42411</v>
      </c>
      <c r="C127" s="35"/>
      <c r="D127" s="19" t="s">
        <v>50</v>
      </c>
      <c r="E127" s="19"/>
      <c r="F127" s="19" t="s">
        <v>127</v>
      </c>
      <c r="G127" s="35">
        <f>ROUND(H127/1.25,0)</f>
        <v>4880</v>
      </c>
      <c r="H127" s="34">
        <v>6100</v>
      </c>
      <c r="I127" s="20"/>
      <c r="J127" s="20"/>
      <c r="K127" s="21" t="s">
        <v>241</v>
      </c>
      <c r="L127" s="21"/>
    </row>
    <row r="128" spans="1:12" s="6" customFormat="1" ht="15" customHeight="1">
      <c r="A128" s="42"/>
      <c r="B128" s="40">
        <v>425</v>
      </c>
      <c r="C128" s="41">
        <f>H128</f>
        <v>0</v>
      </c>
      <c r="D128" s="42" t="s">
        <v>174</v>
      </c>
      <c r="E128" s="42"/>
      <c r="F128" s="19"/>
      <c r="G128" s="41">
        <f>G129</f>
        <v>0</v>
      </c>
      <c r="H128" s="41">
        <f>H129</f>
        <v>0</v>
      </c>
      <c r="I128" s="23"/>
      <c r="J128" s="23"/>
      <c r="K128" s="23"/>
      <c r="L128" s="21"/>
    </row>
    <row r="129" spans="1:12" s="6" customFormat="1" ht="15" customHeight="1">
      <c r="A129" s="40" t="s">
        <v>225</v>
      </c>
      <c r="B129" s="40">
        <v>4251</v>
      </c>
      <c r="C129" s="41">
        <f>H129</f>
        <v>0</v>
      </c>
      <c r="D129" s="42" t="s">
        <v>175</v>
      </c>
      <c r="E129" s="42"/>
      <c r="F129" s="19"/>
      <c r="G129" s="41">
        <f>SUM(G130:G130)</f>
        <v>0</v>
      </c>
      <c r="H129" s="41">
        <f>SUM(H130:H130)</f>
        <v>0</v>
      </c>
      <c r="I129" s="43"/>
      <c r="J129" s="43"/>
      <c r="K129" s="43"/>
      <c r="L129" s="21"/>
    </row>
    <row r="130" spans="1:12" s="6" customFormat="1" ht="15" customHeight="1">
      <c r="A130" s="22" t="s">
        <v>226</v>
      </c>
      <c r="B130" s="22">
        <v>42519</v>
      </c>
      <c r="C130" s="35"/>
      <c r="D130" s="19" t="s">
        <v>176</v>
      </c>
      <c r="E130" s="19"/>
      <c r="F130" s="19" t="s">
        <v>127</v>
      </c>
      <c r="G130" s="35">
        <f>ROUND(H130/1.25,0)</f>
        <v>0</v>
      </c>
      <c r="H130" s="34">
        <v>0</v>
      </c>
      <c r="I130" s="20"/>
      <c r="J130" s="20"/>
      <c r="K130" s="21" t="s">
        <v>241</v>
      </c>
      <c r="L130" s="21"/>
    </row>
    <row r="131" spans="1:12" s="6" customFormat="1" ht="15" customHeight="1">
      <c r="A131" s="28"/>
      <c r="B131" s="28">
        <v>45</v>
      </c>
      <c r="C131" s="49">
        <f>H131</f>
        <v>16361</v>
      </c>
      <c r="D131" s="16" t="s">
        <v>168</v>
      </c>
      <c r="E131" s="16"/>
      <c r="F131" s="15"/>
      <c r="G131" s="36">
        <f>G132</f>
        <v>13089</v>
      </c>
      <c r="H131" s="36">
        <f>H132</f>
        <v>16361</v>
      </c>
      <c r="I131" s="29"/>
      <c r="J131" s="29"/>
      <c r="K131" s="29"/>
      <c r="L131" s="18"/>
    </row>
    <row r="132" spans="1:12" s="6" customFormat="1" ht="15" customHeight="1">
      <c r="A132" s="40"/>
      <c r="B132" s="40">
        <v>451</v>
      </c>
      <c r="C132" s="50">
        <f>H132</f>
        <v>16361</v>
      </c>
      <c r="D132" s="42" t="s">
        <v>169</v>
      </c>
      <c r="E132" s="42"/>
      <c r="F132" s="19"/>
      <c r="G132" s="41">
        <f>ROUND(H132/1.25,0)</f>
        <v>13089</v>
      </c>
      <c r="H132" s="41">
        <f>H133</f>
        <v>16361</v>
      </c>
      <c r="I132" s="43"/>
      <c r="J132" s="43"/>
      <c r="K132" s="43"/>
      <c r="L132" s="21"/>
    </row>
    <row r="133" spans="1:12" s="6" customFormat="1" ht="15" customHeight="1">
      <c r="A133" s="40" t="s">
        <v>238</v>
      </c>
      <c r="B133" s="40">
        <v>4511</v>
      </c>
      <c r="C133" s="50">
        <f>H133</f>
        <v>16361</v>
      </c>
      <c r="D133" s="42" t="s">
        <v>170</v>
      </c>
      <c r="E133" s="42"/>
      <c r="F133" s="19"/>
      <c r="G133" s="41">
        <f>ROUND(H133/1.25,0)</f>
        <v>13089</v>
      </c>
      <c r="H133" s="41">
        <f>SUM(H134:H136)</f>
        <v>16361</v>
      </c>
      <c r="I133" s="43"/>
      <c r="J133" s="43"/>
      <c r="K133" s="43"/>
      <c r="L133" s="21"/>
    </row>
    <row r="134" spans="1:12" s="6" customFormat="1" ht="15" customHeight="1">
      <c r="A134" s="22" t="s">
        <v>239</v>
      </c>
      <c r="B134" s="22">
        <v>45111</v>
      </c>
      <c r="C134" s="47"/>
      <c r="D134" s="42" t="s">
        <v>220</v>
      </c>
      <c r="E134" s="42"/>
      <c r="F134" s="19"/>
      <c r="G134" s="35">
        <f>ROUND(H134/1.25,0)</f>
        <v>0</v>
      </c>
      <c r="H134" s="35">
        <v>0</v>
      </c>
      <c r="I134" s="43"/>
      <c r="J134" s="43"/>
      <c r="K134" s="21" t="s">
        <v>241</v>
      </c>
      <c r="L134" s="21"/>
    </row>
    <row r="135" spans="1:12" s="6" customFormat="1" ht="15" customHeight="1">
      <c r="A135" s="22" t="s">
        <v>239</v>
      </c>
      <c r="B135" s="22">
        <v>45111</v>
      </c>
      <c r="C135" s="47"/>
      <c r="D135" s="42" t="s">
        <v>208</v>
      </c>
      <c r="E135" s="42"/>
      <c r="F135" s="19"/>
      <c r="G135" s="35">
        <f>ROUND(H135/1.25,0)</f>
        <v>0</v>
      </c>
      <c r="H135" s="35">
        <v>0</v>
      </c>
      <c r="I135" s="43"/>
      <c r="J135" s="43"/>
      <c r="K135" s="21" t="s">
        <v>241</v>
      </c>
      <c r="L135" s="21"/>
    </row>
    <row r="136" spans="1:12" s="6" customFormat="1" ht="15" customHeight="1">
      <c r="A136" s="22" t="s">
        <v>239</v>
      </c>
      <c r="B136" s="22">
        <v>45111</v>
      </c>
      <c r="C136" s="47"/>
      <c r="D136" s="19" t="s">
        <v>211</v>
      </c>
      <c r="E136" s="19"/>
      <c r="F136" s="19" t="s">
        <v>127</v>
      </c>
      <c r="G136" s="35">
        <f>ROUND(H136/1.25,0)</f>
        <v>13089</v>
      </c>
      <c r="H136" s="35">
        <v>16361</v>
      </c>
      <c r="I136" s="20"/>
      <c r="J136" s="20"/>
      <c r="K136" s="21" t="s">
        <v>241</v>
      </c>
      <c r="L136" s="21"/>
    </row>
    <row r="137" spans="1:12" s="3" customFormat="1" ht="15" customHeight="1">
      <c r="A137" s="30"/>
      <c r="B137" s="30"/>
      <c r="C137" s="39"/>
      <c r="D137" s="30" t="s">
        <v>51</v>
      </c>
      <c r="E137" s="30"/>
      <c r="F137" s="30"/>
      <c r="G137" s="46">
        <f>G13+G103</f>
        <v>1027090</v>
      </c>
      <c r="H137" s="46">
        <f>H13+H103</f>
        <v>1283861</v>
      </c>
      <c r="I137" s="31"/>
      <c r="J137" s="31"/>
      <c r="K137" s="31"/>
      <c r="L137" s="32"/>
    </row>
    <row r="138" spans="1:12" s="3" customFormat="1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s="3" customFormat="1" ht="13.5">
      <c r="A139" s="52" t="s">
        <v>158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4" s="3" customFormat="1" ht="24" customHeight="1">
      <c r="A140" s="12" t="s">
        <v>242</v>
      </c>
      <c r="B140" s="12"/>
      <c r="C140" s="11"/>
      <c r="D140" s="12"/>
      <c r="E140" s="12"/>
      <c r="F140" s="13"/>
      <c r="G140" s="12"/>
      <c r="J140" s="54" t="s">
        <v>234</v>
      </c>
      <c r="K140" s="55"/>
      <c r="L140" s="9"/>
      <c r="M140" s="8"/>
      <c r="N140" s="8"/>
    </row>
    <row r="141" s="8" customFormat="1" ht="12.75">
      <c r="A141" s="7"/>
    </row>
    <row r="142" s="8" customFormat="1" ht="12.75">
      <c r="A142" s="7"/>
    </row>
    <row r="143" s="8" customFormat="1" ht="12.75">
      <c r="A143" s="7"/>
    </row>
    <row r="144" s="8" customFormat="1" ht="12.75">
      <c r="A144" s="7"/>
    </row>
    <row r="145" s="8" customFormat="1" ht="12.75">
      <c r="A145" s="7"/>
    </row>
    <row r="146" s="8" customFormat="1" ht="12.75">
      <c r="A146" s="7"/>
    </row>
    <row r="147" s="8" customFormat="1" ht="12.75">
      <c r="A147" s="7"/>
    </row>
    <row r="148" s="8" customFormat="1" ht="12.75">
      <c r="A148" s="7"/>
    </row>
    <row r="149" s="8" customFormat="1" ht="12.75">
      <c r="A149" s="7"/>
    </row>
    <row r="150" s="8" customFormat="1" ht="12.75">
      <c r="A150" s="7"/>
    </row>
    <row r="151" s="8" customFormat="1" ht="12.75">
      <c r="A151" s="7"/>
    </row>
    <row r="152" s="8" customFormat="1" ht="12.75">
      <c r="A152" s="7"/>
    </row>
    <row r="153" s="8" customFormat="1" ht="12.75">
      <c r="A153" s="7"/>
    </row>
    <row r="154" s="8" customFormat="1" ht="12.75">
      <c r="A154" s="7"/>
    </row>
    <row r="155" s="8" customFormat="1" ht="12.75">
      <c r="A155" s="7"/>
    </row>
    <row r="156" s="8" customFormat="1" ht="12.75">
      <c r="A156" s="7"/>
    </row>
    <row r="157" s="8" customFormat="1" ht="12.75">
      <c r="A157" s="7"/>
    </row>
    <row r="158" s="8" customFormat="1" ht="12.75">
      <c r="A158" s="7"/>
    </row>
    <row r="159" s="8" customFormat="1" ht="12.75">
      <c r="A159" s="7"/>
    </row>
    <row r="160" s="8" customFormat="1" ht="12.75">
      <c r="A160" s="7"/>
    </row>
    <row r="161" s="8" customFormat="1" ht="12.75">
      <c r="A161" s="7"/>
    </row>
    <row r="162" s="8" customFormat="1" ht="12.75">
      <c r="A162" s="7"/>
    </row>
    <row r="163" s="8" customFormat="1" ht="12.75">
      <c r="A163" s="7"/>
    </row>
    <row r="164" s="8" customFormat="1" ht="12.75">
      <c r="A164" s="7"/>
    </row>
    <row r="165" s="8" customFormat="1" ht="12.75">
      <c r="A165" s="7"/>
    </row>
    <row r="166" s="8" customFormat="1" ht="12.75">
      <c r="A166" s="7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pans="1:11" s="8" customFormat="1" ht="12.75">
      <c r="A429" s="1"/>
      <c r="B429"/>
      <c r="C429"/>
      <c r="D429"/>
      <c r="E429"/>
      <c r="F429"/>
      <c r="G429"/>
      <c r="H429"/>
      <c r="I429"/>
      <c r="J429"/>
      <c r="K429"/>
    </row>
    <row r="430" spans="1:11" s="8" customFormat="1" ht="12.75">
      <c r="A430" s="1"/>
      <c r="B430"/>
      <c r="C430"/>
      <c r="D430"/>
      <c r="E430"/>
      <c r="F430"/>
      <c r="G430"/>
      <c r="H430"/>
      <c r="I430"/>
      <c r="J430"/>
      <c r="K430"/>
    </row>
    <row r="431" spans="1:11" s="8" customFormat="1" ht="12.75">
      <c r="A431" s="1"/>
      <c r="B431"/>
      <c r="C431"/>
      <c r="D431"/>
      <c r="E431"/>
      <c r="F431"/>
      <c r="G431"/>
      <c r="H431"/>
      <c r="I431"/>
      <c r="J431"/>
      <c r="K431"/>
    </row>
    <row r="432" spans="1:11" s="8" customFormat="1" ht="12.75">
      <c r="A432" s="1"/>
      <c r="B432"/>
      <c r="C432"/>
      <c r="D432"/>
      <c r="E432"/>
      <c r="F432"/>
      <c r="G432"/>
      <c r="H432"/>
      <c r="I432"/>
      <c r="J432"/>
      <c r="K432"/>
    </row>
    <row r="433" spans="1:11" s="8" customFormat="1" ht="12.75">
      <c r="A433" s="1"/>
      <c r="B433"/>
      <c r="C433"/>
      <c r="D433"/>
      <c r="E433"/>
      <c r="F433"/>
      <c r="G433"/>
      <c r="H433"/>
      <c r="I433"/>
      <c r="J433"/>
      <c r="K433"/>
    </row>
    <row r="434" spans="1:11" s="8" customFormat="1" ht="12.75">
      <c r="A434" s="1"/>
      <c r="B434"/>
      <c r="C434"/>
      <c r="D434"/>
      <c r="E434"/>
      <c r="F434"/>
      <c r="G434"/>
      <c r="H434"/>
      <c r="I434"/>
      <c r="J434"/>
      <c r="K434"/>
    </row>
    <row r="435" spans="1:11" s="8" customFormat="1" ht="12.75">
      <c r="A435" s="1"/>
      <c r="B435"/>
      <c r="C435"/>
      <c r="D435"/>
      <c r="E435"/>
      <c r="F435"/>
      <c r="G435"/>
      <c r="H435"/>
      <c r="I435"/>
      <c r="J435"/>
      <c r="K435"/>
    </row>
    <row r="436" spans="1:11" s="8" customFormat="1" ht="12.75">
      <c r="A436" s="1"/>
      <c r="B436"/>
      <c r="C436"/>
      <c r="D436"/>
      <c r="E436"/>
      <c r="F436"/>
      <c r="G436"/>
      <c r="H436"/>
      <c r="I436"/>
      <c r="J436"/>
      <c r="K436"/>
    </row>
    <row r="437" spans="1:11" s="8" customFormat="1" ht="12.75">
      <c r="A437" s="1"/>
      <c r="B437"/>
      <c r="C437"/>
      <c r="D437"/>
      <c r="E437"/>
      <c r="F437"/>
      <c r="G437"/>
      <c r="H437"/>
      <c r="I437"/>
      <c r="J437"/>
      <c r="K437"/>
    </row>
    <row r="438" spans="1:11" s="8" customFormat="1" ht="12.75">
      <c r="A438" s="1"/>
      <c r="B438"/>
      <c r="C438"/>
      <c r="D438"/>
      <c r="E438"/>
      <c r="F438"/>
      <c r="G438"/>
      <c r="H438"/>
      <c r="I438"/>
      <c r="J438"/>
      <c r="K438"/>
    </row>
    <row r="439" spans="1:11" s="8" customFormat="1" ht="12.75">
      <c r="A439" s="1"/>
      <c r="B439"/>
      <c r="C439"/>
      <c r="D439"/>
      <c r="E439"/>
      <c r="F439"/>
      <c r="G439"/>
      <c r="H439"/>
      <c r="I439"/>
      <c r="J439"/>
      <c r="K439"/>
    </row>
    <row r="440" spans="1:11" s="8" customFormat="1" ht="12.75">
      <c r="A440" s="1"/>
      <c r="B440"/>
      <c r="C440"/>
      <c r="D440"/>
      <c r="E440"/>
      <c r="F440"/>
      <c r="G440"/>
      <c r="H440"/>
      <c r="I440"/>
      <c r="J440"/>
      <c r="K440"/>
    </row>
    <row r="441" spans="1:11" s="8" customFormat="1" ht="12.75">
      <c r="A441" s="1"/>
      <c r="B441"/>
      <c r="C441"/>
      <c r="D441"/>
      <c r="E441"/>
      <c r="F441"/>
      <c r="G441"/>
      <c r="H441"/>
      <c r="I441"/>
      <c r="J441"/>
      <c r="K441"/>
    </row>
    <row r="442" spans="1:11" s="8" customFormat="1" ht="12.75">
      <c r="A442" s="1"/>
      <c r="B442"/>
      <c r="C442"/>
      <c r="D442"/>
      <c r="E442"/>
      <c r="F442"/>
      <c r="G442"/>
      <c r="H442"/>
      <c r="I442"/>
      <c r="J442"/>
      <c r="K442"/>
    </row>
    <row r="443" spans="1:11" s="8" customFormat="1" ht="12.75">
      <c r="A443" s="1"/>
      <c r="B443"/>
      <c r="C443"/>
      <c r="D443"/>
      <c r="E443"/>
      <c r="F443"/>
      <c r="G443"/>
      <c r="H443"/>
      <c r="I443"/>
      <c r="J443"/>
      <c r="K443"/>
    </row>
    <row r="444" spans="1:11" s="8" customFormat="1" ht="12.75">
      <c r="A444" s="1"/>
      <c r="B444"/>
      <c r="C444"/>
      <c r="D444"/>
      <c r="E444"/>
      <c r="F444"/>
      <c r="G444"/>
      <c r="H444"/>
      <c r="I444"/>
      <c r="J444"/>
      <c r="K444"/>
    </row>
    <row r="445" spans="1:11" s="8" customFormat="1" ht="12.75">
      <c r="A445" s="1"/>
      <c r="B445"/>
      <c r="C445"/>
      <c r="D445"/>
      <c r="E445"/>
      <c r="F445"/>
      <c r="G445"/>
      <c r="H445"/>
      <c r="I445"/>
      <c r="J445"/>
      <c r="K445"/>
    </row>
    <row r="446" spans="1:11" s="8" customFormat="1" ht="12.75">
      <c r="A446" s="1"/>
      <c r="B446"/>
      <c r="C446"/>
      <c r="D446"/>
      <c r="E446"/>
      <c r="F446"/>
      <c r="G446"/>
      <c r="H446"/>
      <c r="I446"/>
      <c r="J446"/>
      <c r="K446"/>
    </row>
    <row r="447" spans="1:11" s="8" customFormat="1" ht="12.75">
      <c r="A447" s="1"/>
      <c r="B447"/>
      <c r="C447"/>
      <c r="D447"/>
      <c r="E447"/>
      <c r="F447"/>
      <c r="G447"/>
      <c r="H447"/>
      <c r="I447"/>
      <c r="J447"/>
      <c r="K447"/>
    </row>
    <row r="448" spans="1:11" s="8" customFormat="1" ht="12.75">
      <c r="A448" s="1"/>
      <c r="B448"/>
      <c r="C448"/>
      <c r="D448"/>
      <c r="E448"/>
      <c r="F448"/>
      <c r="G448"/>
      <c r="H448"/>
      <c r="I448"/>
      <c r="J448"/>
      <c r="K448"/>
    </row>
    <row r="449" spans="1:11" s="8" customFormat="1" ht="12.75">
      <c r="A449" s="1"/>
      <c r="B449"/>
      <c r="C449"/>
      <c r="D449"/>
      <c r="E449"/>
      <c r="F449"/>
      <c r="G449"/>
      <c r="H449"/>
      <c r="I449"/>
      <c r="J449"/>
      <c r="K449"/>
    </row>
    <row r="450" spans="1:11" s="8" customFormat="1" ht="12.75">
      <c r="A450" s="1"/>
      <c r="B450"/>
      <c r="C450"/>
      <c r="D450"/>
      <c r="E450"/>
      <c r="F450"/>
      <c r="G450"/>
      <c r="H450"/>
      <c r="I450"/>
      <c r="J450"/>
      <c r="K450"/>
    </row>
    <row r="451" spans="1:11" s="8" customFormat="1" ht="12.75">
      <c r="A451" s="1"/>
      <c r="B451"/>
      <c r="C451"/>
      <c r="D451"/>
      <c r="E451"/>
      <c r="F451"/>
      <c r="G451"/>
      <c r="H451"/>
      <c r="I451"/>
      <c r="J451"/>
      <c r="K451"/>
    </row>
    <row r="452" spans="1:11" s="8" customFormat="1" ht="12.75">
      <c r="A452" s="1"/>
      <c r="B452"/>
      <c r="C452"/>
      <c r="D452"/>
      <c r="E452"/>
      <c r="F452"/>
      <c r="G452"/>
      <c r="H452"/>
      <c r="I452"/>
      <c r="J452"/>
      <c r="K452"/>
    </row>
    <row r="453" spans="1:11" s="8" customFormat="1" ht="12.75">
      <c r="A453" s="1"/>
      <c r="B453"/>
      <c r="C453"/>
      <c r="D453"/>
      <c r="E453"/>
      <c r="F453"/>
      <c r="G453"/>
      <c r="H453"/>
      <c r="I453"/>
      <c r="J453"/>
      <c r="K453"/>
    </row>
    <row r="454" spans="1:11" s="8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</sheetData>
  <sheetProtection/>
  <mergeCells count="9">
    <mergeCell ref="A1:L1"/>
    <mergeCell ref="A2:L2"/>
    <mergeCell ref="A3:L3"/>
    <mergeCell ref="A5:L5"/>
    <mergeCell ref="A7:L7"/>
    <mergeCell ref="A8:L8"/>
    <mergeCell ref="A139:L139"/>
    <mergeCell ref="A9:L9"/>
    <mergeCell ref="J140:K140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2:G53 G76 G78 G84 G86 G67 G81 G70 G72 G131 G92 G118:G121 G46 G39 G42 G107 G116 G113" formula="1"/>
    <ignoredError sqref="H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2018-12-27T12:32:58Z</cp:lastPrinted>
  <dcterms:created xsi:type="dcterms:W3CDTF">2010-11-04T07:01:47Z</dcterms:created>
  <dcterms:modified xsi:type="dcterms:W3CDTF">2018-12-27T12:33:29Z</dcterms:modified>
  <cp:category/>
  <cp:version/>
  <cp:contentType/>
  <cp:contentStatus/>
</cp:coreProperties>
</file>