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INFORMACIJA O TROŠENJU SREDSTAVA U 2024. G\"/>
    </mc:Choice>
  </mc:AlternateContent>
  <bookViews>
    <workbookView xWindow="120" yWindow="120" windowWidth="15180" windowHeight="8835" tabRatio="711"/>
  </bookViews>
  <sheets>
    <sheet name="Kategorija 1" sheetId="8" r:id="rId1"/>
    <sheet name="Kategorija 2" sheetId="10" r:id="rId2"/>
  </sheets>
  <calcPr calcId="162913"/>
</workbook>
</file>

<file path=xl/calcChain.xml><?xml version="1.0" encoding="utf-8"?>
<calcChain xmlns="http://schemas.openxmlformats.org/spreadsheetml/2006/main">
  <c r="D91" i="8" l="1"/>
  <c r="D90" i="8"/>
  <c r="D87" i="8"/>
  <c r="D88" i="8" s="1"/>
  <c r="D86" i="8"/>
  <c r="D28" i="8"/>
  <c r="D26" i="8"/>
  <c r="D39" i="8"/>
  <c r="D84" i="8" l="1"/>
  <c r="D82" i="8"/>
  <c r="D80" i="8"/>
  <c r="D38" i="8"/>
  <c r="D18" i="8"/>
  <c r="D16" i="8"/>
  <c r="D24" i="8"/>
  <c r="D25" i="8" s="1"/>
  <c r="D10" i="8"/>
  <c r="D78" i="8"/>
  <c r="D77" i="8"/>
  <c r="D76" i="8"/>
  <c r="D12" i="8"/>
  <c r="D34" i="8"/>
  <c r="B13" i="10" l="1"/>
  <c r="B12" i="10"/>
  <c r="D75" i="8" l="1"/>
  <c r="D73" i="8"/>
  <c r="D71" i="8"/>
  <c r="D69" i="8"/>
  <c r="D67" i="8"/>
  <c r="D65" i="8"/>
  <c r="D63" i="8" l="1"/>
  <c r="A5" i="10" l="1"/>
  <c r="B16" i="10" l="1"/>
  <c r="D30" i="8" l="1"/>
  <c r="D40" i="8"/>
  <c r="D35" i="8"/>
  <c r="D37" i="8"/>
  <c r="D61" i="8"/>
  <c r="D59" i="8"/>
  <c r="D57" i="8"/>
  <c r="D55" i="8"/>
  <c r="D53" i="8"/>
  <c r="D51" i="8"/>
  <c r="D49" i="8"/>
  <c r="D47" i="8"/>
  <c r="D45" i="8"/>
  <c r="D43" i="8"/>
  <c r="D33" i="8"/>
  <c r="D23" i="8" l="1"/>
  <c r="D21" i="8"/>
  <c r="D19" i="8"/>
  <c r="D17" i="8"/>
  <c r="D15" i="8"/>
  <c r="D11" i="8"/>
</calcChain>
</file>

<file path=xl/sharedStrings.xml><?xml version="1.0" encoding="utf-8"?>
<sst xmlns="http://schemas.openxmlformats.org/spreadsheetml/2006/main" count="250" uniqueCount="163">
  <si>
    <t>Srednja škola Marka Marulića Slatina</t>
  </si>
  <si>
    <t>Trg Ruđera Boškovića 16, 33520 Slatina</t>
  </si>
  <si>
    <t>OIB: 71837781429</t>
  </si>
  <si>
    <t>Slatina Kom</t>
  </si>
  <si>
    <t>69440520360</t>
  </si>
  <si>
    <t>Slatina</t>
  </si>
  <si>
    <t>3232 - Usluge tekućeg i investicijskog održavanja</t>
  </si>
  <si>
    <t>Ukupno Slatina Kom:</t>
  </si>
  <si>
    <t>Komrad</t>
  </si>
  <si>
    <t>96537643037</t>
  </si>
  <si>
    <t>3234 - Komunalne usluge</t>
  </si>
  <si>
    <t>Ukupno Komrad:</t>
  </si>
  <si>
    <t>3434 - Ostali nespomenuti financijski rashodi</t>
  </si>
  <si>
    <t>T-Com</t>
  </si>
  <si>
    <t>81793146560</t>
  </si>
  <si>
    <t>Zagreb</t>
  </si>
  <si>
    <t>3231 - Usluge telefona, pošte i prijevoza</t>
  </si>
  <si>
    <t>Hrvatska pošta</t>
  </si>
  <si>
    <t>87311810356</t>
  </si>
  <si>
    <t>Osijek</t>
  </si>
  <si>
    <t>Ukupno Hrvatska pošta:</t>
  </si>
  <si>
    <t>Ukupno T-Com:</t>
  </si>
  <si>
    <t>FINA</t>
  </si>
  <si>
    <t>85821130368</t>
  </si>
  <si>
    <t>3238 - Računalne usluge</t>
  </si>
  <si>
    <t>Ukupno FINA:</t>
  </si>
  <si>
    <t>HEP - Opskrba</t>
  </si>
  <si>
    <t>63073332379</t>
  </si>
  <si>
    <t>3223 - Energija</t>
  </si>
  <si>
    <t>Kategorija 1</t>
  </si>
  <si>
    <t>Kategorija 2</t>
  </si>
  <si>
    <t>VRSTA RASHODA I IZDATKA</t>
  </si>
  <si>
    <t>NAZIV PRIMATELJA</t>
  </si>
  <si>
    <t>OIB
PRIMATELJA</t>
  </si>
  <si>
    <t>SJEDIŠTE
PRIMATELJA</t>
  </si>
  <si>
    <t>ISPLAĆENI
IZNOS</t>
  </si>
  <si>
    <t>ISPLAĆENI IZNOS</t>
  </si>
  <si>
    <t>HEP - Plin</t>
  </si>
  <si>
    <t>41317489366</t>
  </si>
  <si>
    <t>Ukupno HEP - Opskrba:</t>
  </si>
  <si>
    <t>Ukupno HEP - Plin:</t>
  </si>
  <si>
    <t>Mikrotron</t>
  </si>
  <si>
    <t>43227166836</t>
  </si>
  <si>
    <t>3222 - Materijal i sirovine</t>
  </si>
  <si>
    <t>3111 - Bruto plaća za redovan rad</t>
  </si>
  <si>
    <t>3132 - Doprinos na bruto</t>
  </si>
  <si>
    <t>3121 - Ostali rashodi za zaposlene</t>
  </si>
  <si>
    <t>3295 - Pristojbe i naknade</t>
  </si>
  <si>
    <t>Ukupno Mikrotron:</t>
  </si>
  <si>
    <t>Schaton elektronika</t>
  </si>
  <si>
    <t>29820952951</t>
  </si>
  <si>
    <t>Ukupno Schaton elektronika:</t>
  </si>
  <si>
    <t>Slavonica</t>
  </si>
  <si>
    <t>Ukupno Slavonica:</t>
  </si>
  <si>
    <t>Vinkoprom</t>
  </si>
  <si>
    <t>Ukupno Vinkoprom:</t>
  </si>
  <si>
    <t>K.T.C.</t>
  </si>
  <si>
    <t>Ukupno K.T.C.:</t>
  </si>
  <si>
    <t>Vinkovci</t>
  </si>
  <si>
    <t>98047705793</t>
  </si>
  <si>
    <t>00721719381</t>
  </si>
  <si>
    <t>95970838122</t>
  </si>
  <si>
    <t>3221 - Uredski materijal i ostali materijalni rashodi</t>
  </si>
  <si>
    <t>Soldered electronics</t>
  </si>
  <si>
    <t>83200237288</t>
  </si>
  <si>
    <t>Ukupno Soldered electronics:</t>
  </si>
  <si>
    <t>Concolor</t>
  </si>
  <si>
    <t>89021876450</t>
  </si>
  <si>
    <t>Sesvete</t>
  </si>
  <si>
    <t>3224 - Materijal i dijelovi za tekuće i inv. održavanje</t>
  </si>
  <si>
    <t>Ukupno Concolor:</t>
  </si>
  <si>
    <t>Info-Gen</t>
  </si>
  <si>
    <t>Kovačić konzalting</t>
  </si>
  <si>
    <t>Ukupno Kovačić konzalting:</t>
  </si>
  <si>
    <t>Ukupno Info-Gen:</t>
  </si>
  <si>
    <t>18103061260</t>
  </si>
  <si>
    <t>Orahovica</t>
  </si>
  <si>
    <t>79608058419</t>
  </si>
  <si>
    <t>Trogir</t>
  </si>
  <si>
    <t>Knjižara Bubamara</t>
  </si>
  <si>
    <t>54361842913</t>
  </si>
  <si>
    <t>Libusoft Cicom</t>
  </si>
  <si>
    <t>Ukupno Knjižara Bubamara:</t>
  </si>
  <si>
    <t>Ukupno Libusoft Cicom:</t>
  </si>
  <si>
    <t>14506572540</t>
  </si>
  <si>
    <t>Narodne novine</t>
  </si>
  <si>
    <t>64546066176</t>
  </si>
  <si>
    <t>Ukupno Narodne novine:</t>
  </si>
  <si>
    <t>Hrabri konzalting</t>
  </si>
  <si>
    <t>Ukupno Hrabri konzalting:</t>
  </si>
  <si>
    <t>STAX Grupa</t>
  </si>
  <si>
    <t>Ukupno STAX Grupa:</t>
  </si>
  <si>
    <t>Zavod za unapr. sigurn.</t>
  </si>
  <si>
    <t>74349685068</t>
  </si>
  <si>
    <t>Karlovac</t>
  </si>
  <si>
    <t>3237 - Intelektualne i osobne usluge</t>
  </si>
  <si>
    <t>Ukupno Zavod za unapređivanje sigurnosti:</t>
  </si>
  <si>
    <t>55297624455</t>
  </si>
  <si>
    <t>83442273157</t>
  </si>
  <si>
    <t>Croatia airlines</t>
  </si>
  <si>
    <t>Ukupno Croatia airlines:</t>
  </si>
  <si>
    <t>24640993045</t>
  </si>
  <si>
    <t>3213 - Stručno usavršavanje zaposlenika</t>
  </si>
  <si>
    <t>3239 - Ostale usluge</t>
  </si>
  <si>
    <t>ISPLATITELJ</t>
  </si>
  <si>
    <t>VPŽ - 6711</t>
  </si>
  <si>
    <t>Škola - 1672</t>
  </si>
  <si>
    <t>MZO - 6361</t>
  </si>
  <si>
    <t>Informacija o trošenju sredstava za VELJAČU 2024. godine</t>
  </si>
  <si>
    <t>UKUPNO ZA VELJAČU 2024. GODINE:</t>
  </si>
  <si>
    <t>Ukupno za VELJAČU 2024. godine</t>
  </si>
  <si>
    <t>3212 - Prijevoz zaposlenika na posao i s posla za 01/2024</t>
  </si>
  <si>
    <t>Školske novine</t>
  </si>
  <si>
    <t>Ukupno Školske novine:</t>
  </si>
  <si>
    <t>24796394086</t>
  </si>
  <si>
    <t>TEO-Belišće</t>
  </si>
  <si>
    <t>40480660548</t>
  </si>
  <si>
    <t>Belišće</t>
  </si>
  <si>
    <t>TIK-TAK</t>
  </si>
  <si>
    <t>09381218694</t>
  </si>
  <si>
    <t>Ukupno TEO-Belišće:</t>
  </si>
  <si>
    <t>Ukupno TIK-TAK:</t>
  </si>
  <si>
    <t>Dizala Đurčević</t>
  </si>
  <si>
    <t>Ukupno Dizala Đurčević:</t>
  </si>
  <si>
    <t>79713681144</t>
  </si>
  <si>
    <t>Virovitica</t>
  </si>
  <si>
    <t>Kovač Mirela</t>
  </si>
  <si>
    <t>Čađavica</t>
  </si>
  <si>
    <t>3299 - Ostali nespomenuti rashodi poslovanja</t>
  </si>
  <si>
    <t>Ukupno Kovač Mirela:</t>
  </si>
  <si>
    <t>Janković Daniel</t>
  </si>
  <si>
    <t>3237 - Ugovor o djelu</t>
  </si>
  <si>
    <t>Ukupno Janković Daniel:</t>
  </si>
  <si>
    <t>3111 - Bruto plaća za redovan rad (PUN 01/2024)</t>
  </si>
  <si>
    <t>3132 - Doprinos na bruto (PUN 01/2024)</t>
  </si>
  <si>
    <t>Briit</t>
  </si>
  <si>
    <t>49817034926</t>
  </si>
  <si>
    <t>Ukupno Briit:</t>
  </si>
  <si>
    <t>HEP - Elektra</t>
  </si>
  <si>
    <t>Ukupno HEP - Elektra:</t>
  </si>
  <si>
    <t>43965974818</t>
  </si>
  <si>
    <t>Poslovni edukator</t>
  </si>
  <si>
    <t>Ukupno Poslovni edukator:</t>
  </si>
  <si>
    <t>45065170578</t>
  </si>
  <si>
    <t>Kaštel Sućurac</t>
  </si>
  <si>
    <t>Hidrovod</t>
  </si>
  <si>
    <t>Ukupno Hidrovod:</t>
  </si>
  <si>
    <t>Elmat</t>
  </si>
  <si>
    <t>Ukupno Elmat:</t>
  </si>
  <si>
    <t>83017778078</t>
  </si>
  <si>
    <t>Donji Miholjac</t>
  </si>
  <si>
    <t>80093836775</t>
  </si>
  <si>
    <t>GreenIT</t>
  </si>
  <si>
    <t>62662310493</t>
  </si>
  <si>
    <t>Ukupno GreenIT:</t>
  </si>
  <si>
    <t>Grad Slatina</t>
  </si>
  <si>
    <t>Ukupno Grad Slatina:</t>
  </si>
  <si>
    <t>68254459599</t>
  </si>
  <si>
    <t>Hermina usluge</t>
  </si>
  <si>
    <t>Ukupno Hermina usluge:</t>
  </si>
  <si>
    <t>25358537422</t>
  </si>
  <si>
    <t>Vukovar</t>
  </si>
  <si>
    <t>U Slatini, 04.03.2024.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</si>
</sst>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 indent="1"/>
    </xf>
    <xf numFmtId="49" fontId="2" fillId="0" borderId="1" xfId="0" applyNumberFormat="1" applyFont="1" applyBorder="1" applyAlignment="1">
      <alignment horizontal="left" vertical="center" indent="1"/>
    </xf>
    <xf numFmtId="4" fontId="3" fillId="0" borderId="1" xfId="0" applyNumberFormat="1" applyFont="1" applyBorder="1" applyAlignment="1">
      <alignment horizontal="right" vertical="center" indent="1"/>
    </xf>
    <xf numFmtId="49" fontId="3" fillId="0" borderId="1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 indent="1"/>
    </xf>
    <xf numFmtId="49" fontId="3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inden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Normal" xfId="1"/>
    <cellStyle name="Normalno" xfId="0" builtinId="0"/>
    <cellStyle name="Valut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workbookViewId="0">
      <selection activeCell="C3" sqref="C3"/>
    </sheetView>
  </sheetViews>
  <sheetFormatPr defaultRowHeight="12.75" x14ac:dyDescent="0.2"/>
  <cols>
    <col min="1" max="1" width="20.85546875" customWidth="1"/>
    <col min="2" max="2" width="13.28515625" customWidth="1"/>
    <col min="3" max="3" width="12.7109375" customWidth="1"/>
    <col min="4" max="4" width="12" customWidth="1"/>
    <col min="5" max="5" width="41.5703125" customWidth="1"/>
  </cols>
  <sheetData>
    <row r="1" spans="1:5" ht="17.100000000000001" customHeight="1" x14ac:dyDescent="0.2">
      <c r="A1" s="4" t="s">
        <v>0</v>
      </c>
    </row>
    <row r="2" spans="1:5" ht="17.100000000000001" customHeight="1" x14ac:dyDescent="0.2">
      <c r="A2" s="4" t="s">
        <v>1</v>
      </c>
    </row>
    <row r="3" spans="1:5" ht="17.100000000000001" customHeight="1" x14ac:dyDescent="0.2">
      <c r="A3" s="4" t="s">
        <v>2</v>
      </c>
    </row>
    <row r="4" spans="1:5" ht="17.100000000000001" customHeight="1" x14ac:dyDescent="0.2">
      <c r="A4" s="16"/>
    </row>
    <row r="5" spans="1:5" ht="17.100000000000001" customHeight="1" x14ac:dyDescent="0.2">
      <c r="A5" s="24" t="s">
        <v>162</v>
      </c>
      <c r="B5" s="24"/>
    </row>
    <row r="6" spans="1:5" ht="17.100000000000001" customHeight="1" x14ac:dyDescent="0.2">
      <c r="E6" s="17" t="s">
        <v>29</v>
      </c>
    </row>
    <row r="7" spans="1:5" ht="22.5" customHeight="1" x14ac:dyDescent="0.2">
      <c r="A7" s="25" t="s">
        <v>108</v>
      </c>
      <c r="B7" s="25"/>
      <c r="C7" s="25"/>
      <c r="D7" s="25"/>
      <c r="E7" s="25"/>
    </row>
    <row r="8" spans="1:5" ht="33" customHeight="1" x14ac:dyDescent="0.2">
      <c r="A8" s="5" t="s">
        <v>32</v>
      </c>
      <c r="B8" s="1" t="s">
        <v>33</v>
      </c>
      <c r="C8" s="1" t="s">
        <v>34</v>
      </c>
      <c r="D8" s="1" t="s">
        <v>35</v>
      </c>
      <c r="E8" s="1" t="s">
        <v>31</v>
      </c>
    </row>
    <row r="9" spans="1:5" ht="15" customHeight="1" x14ac:dyDescent="0.2">
      <c r="A9" s="11" t="s">
        <v>3</v>
      </c>
      <c r="B9" s="2" t="s">
        <v>4</v>
      </c>
      <c r="C9" s="2" t="s">
        <v>5</v>
      </c>
      <c r="D9" s="7"/>
      <c r="E9" s="3" t="s">
        <v>6</v>
      </c>
    </row>
    <row r="10" spans="1:5" ht="15" customHeight="1" x14ac:dyDescent="0.2">
      <c r="A10" s="11" t="s">
        <v>3</v>
      </c>
      <c r="B10" s="2" t="s">
        <v>4</v>
      </c>
      <c r="C10" s="2" t="s">
        <v>5</v>
      </c>
      <c r="D10" s="7">
        <f>8.99+13.06+13.06</f>
        <v>35.11</v>
      </c>
      <c r="E10" s="3" t="s">
        <v>10</v>
      </c>
    </row>
    <row r="11" spans="1:5" ht="15" customHeight="1" x14ac:dyDescent="0.2">
      <c r="A11" s="21" t="s">
        <v>7</v>
      </c>
      <c r="B11" s="22"/>
      <c r="C11" s="23"/>
      <c r="D11" s="14">
        <f>SUM(D9:D10)</f>
        <v>35.11</v>
      </c>
      <c r="E11" s="15"/>
    </row>
    <row r="12" spans="1:5" ht="15" customHeight="1" x14ac:dyDescent="0.2">
      <c r="A12" s="11" t="s">
        <v>8</v>
      </c>
      <c r="B12" s="2" t="s">
        <v>9</v>
      </c>
      <c r="C12" s="2" t="s">
        <v>5</v>
      </c>
      <c r="D12" s="7">
        <f>156.23</f>
        <v>156.22999999999999</v>
      </c>
      <c r="E12" s="3" t="s">
        <v>10</v>
      </c>
    </row>
    <row r="13" spans="1:5" ht="15" customHeight="1" x14ac:dyDescent="0.2">
      <c r="A13" s="11" t="s">
        <v>8</v>
      </c>
      <c r="B13" s="2" t="s">
        <v>9</v>
      </c>
      <c r="C13" s="2" t="s">
        <v>5</v>
      </c>
      <c r="D13" s="7"/>
      <c r="E13" s="3" t="s">
        <v>12</v>
      </c>
    </row>
    <row r="14" spans="1:5" ht="15" customHeight="1" x14ac:dyDescent="0.2">
      <c r="A14" s="11" t="s">
        <v>8</v>
      </c>
      <c r="B14" s="2" t="s">
        <v>9</v>
      </c>
      <c r="C14" s="2" t="s">
        <v>5</v>
      </c>
      <c r="D14" s="7"/>
      <c r="E14" s="3" t="s">
        <v>103</v>
      </c>
    </row>
    <row r="15" spans="1:5" ht="15" customHeight="1" x14ac:dyDescent="0.2">
      <c r="A15" s="21" t="s">
        <v>11</v>
      </c>
      <c r="B15" s="22"/>
      <c r="C15" s="23"/>
      <c r="D15" s="14">
        <f>SUM(D12:D14)</f>
        <v>156.22999999999999</v>
      </c>
      <c r="E15" s="15"/>
    </row>
    <row r="16" spans="1:5" ht="15" customHeight="1" x14ac:dyDescent="0.2">
      <c r="A16" s="11" t="s">
        <v>13</v>
      </c>
      <c r="B16" s="2" t="s">
        <v>14</v>
      </c>
      <c r="C16" s="2" t="s">
        <v>15</v>
      </c>
      <c r="D16" s="7">
        <f>29.88+183.03</f>
        <v>212.91</v>
      </c>
      <c r="E16" s="3" t="s">
        <v>16</v>
      </c>
    </row>
    <row r="17" spans="1:5" ht="15" customHeight="1" x14ac:dyDescent="0.2">
      <c r="A17" s="21" t="s">
        <v>21</v>
      </c>
      <c r="B17" s="22"/>
      <c r="C17" s="23"/>
      <c r="D17" s="14">
        <f>SUM(D16:D16)</f>
        <v>212.91</v>
      </c>
      <c r="E17" s="15"/>
    </row>
    <row r="18" spans="1:5" ht="15" customHeight="1" x14ac:dyDescent="0.2">
      <c r="A18" s="6" t="s">
        <v>17</v>
      </c>
      <c r="B18" s="2" t="s">
        <v>18</v>
      </c>
      <c r="C18" s="2" t="s">
        <v>19</v>
      </c>
      <c r="D18" s="7">
        <f>37.96+10.03</f>
        <v>47.99</v>
      </c>
      <c r="E18" s="3" t="s">
        <v>16</v>
      </c>
    </row>
    <row r="19" spans="1:5" ht="15" customHeight="1" x14ac:dyDescent="0.2">
      <c r="A19" s="21" t="s">
        <v>20</v>
      </c>
      <c r="B19" s="22"/>
      <c r="C19" s="23"/>
      <c r="D19" s="14">
        <f>SUM(D18:D18)</f>
        <v>47.99</v>
      </c>
      <c r="E19" s="15"/>
    </row>
    <row r="20" spans="1:5" ht="15" customHeight="1" x14ac:dyDescent="0.2">
      <c r="A20" s="6" t="s">
        <v>22</v>
      </c>
      <c r="B20" s="2" t="s">
        <v>23</v>
      </c>
      <c r="C20" s="2" t="s">
        <v>15</v>
      </c>
      <c r="D20" s="7">
        <v>1.66</v>
      </c>
      <c r="E20" s="3" t="s">
        <v>24</v>
      </c>
    </row>
    <row r="21" spans="1:5" ht="15" customHeight="1" x14ac:dyDescent="0.2">
      <c r="A21" s="21" t="s">
        <v>25</v>
      </c>
      <c r="B21" s="22"/>
      <c r="C21" s="23"/>
      <c r="D21" s="14">
        <f>SUM(D20:D20)</f>
        <v>1.66</v>
      </c>
      <c r="E21" s="15"/>
    </row>
    <row r="22" spans="1:5" ht="15" customHeight="1" x14ac:dyDescent="0.2">
      <c r="A22" s="6" t="s">
        <v>26</v>
      </c>
      <c r="B22" s="2" t="s">
        <v>27</v>
      </c>
      <c r="C22" s="2" t="s">
        <v>15</v>
      </c>
      <c r="D22" s="7">
        <v>2342.4899999999998</v>
      </c>
      <c r="E22" s="3" t="s">
        <v>28</v>
      </c>
    </row>
    <row r="23" spans="1:5" ht="15" customHeight="1" x14ac:dyDescent="0.2">
      <c r="A23" s="21" t="s">
        <v>39</v>
      </c>
      <c r="B23" s="22"/>
      <c r="C23" s="23"/>
      <c r="D23" s="14">
        <f>SUM(D22:D22)</f>
        <v>2342.4899999999998</v>
      </c>
      <c r="E23" s="15"/>
    </row>
    <row r="24" spans="1:5" ht="15" customHeight="1" x14ac:dyDescent="0.2">
      <c r="A24" s="6" t="s">
        <v>138</v>
      </c>
      <c r="B24" s="2" t="s">
        <v>140</v>
      </c>
      <c r="C24" s="2" t="s">
        <v>15</v>
      </c>
      <c r="D24" s="7">
        <f>2.85+2.85</f>
        <v>5.7</v>
      </c>
      <c r="E24" s="3" t="s">
        <v>103</v>
      </c>
    </row>
    <row r="25" spans="1:5" ht="15" customHeight="1" x14ac:dyDescent="0.2">
      <c r="A25" s="21" t="s">
        <v>139</v>
      </c>
      <c r="B25" s="22"/>
      <c r="C25" s="23"/>
      <c r="D25" s="14">
        <f>SUM(D24:D24)</f>
        <v>5.7</v>
      </c>
      <c r="E25" s="15"/>
    </row>
    <row r="26" spans="1:5" ht="15" customHeight="1" x14ac:dyDescent="0.2">
      <c r="A26" s="6" t="s">
        <v>37</v>
      </c>
      <c r="B26" s="2" t="s">
        <v>38</v>
      </c>
      <c r="C26" s="2" t="s">
        <v>19</v>
      </c>
      <c r="D26" s="7">
        <f>6075.92+1174.35+2.1</f>
        <v>7252.3700000000008</v>
      </c>
      <c r="E26" s="3" t="s">
        <v>28</v>
      </c>
    </row>
    <row r="27" spans="1:5" ht="15" customHeight="1" x14ac:dyDescent="0.2">
      <c r="A27" s="6" t="s">
        <v>37</v>
      </c>
      <c r="B27" s="2" t="s">
        <v>38</v>
      </c>
      <c r="C27" s="2" t="s">
        <v>19</v>
      </c>
      <c r="D27" s="7">
        <v>1.4</v>
      </c>
      <c r="E27" s="3" t="s">
        <v>103</v>
      </c>
    </row>
    <row r="28" spans="1:5" ht="15" customHeight="1" x14ac:dyDescent="0.2">
      <c r="A28" s="21" t="s">
        <v>40</v>
      </c>
      <c r="B28" s="22"/>
      <c r="C28" s="23"/>
      <c r="D28" s="14">
        <f>SUM(D26:D27)</f>
        <v>7253.77</v>
      </c>
      <c r="E28" s="15"/>
    </row>
    <row r="29" spans="1:5" ht="15" customHeight="1" x14ac:dyDescent="0.2">
      <c r="A29" s="12" t="s">
        <v>41</v>
      </c>
      <c r="B29" s="2" t="s">
        <v>42</v>
      </c>
      <c r="C29" s="2" t="s">
        <v>15</v>
      </c>
      <c r="D29" s="7"/>
      <c r="E29" s="3" t="s">
        <v>43</v>
      </c>
    </row>
    <row r="30" spans="1:5" ht="15" customHeight="1" x14ac:dyDescent="0.2">
      <c r="A30" s="21" t="s">
        <v>48</v>
      </c>
      <c r="B30" s="22"/>
      <c r="C30" s="23"/>
      <c r="D30" s="14">
        <f>SUM(D29:D29)</f>
        <v>0</v>
      </c>
      <c r="E30" s="15"/>
    </row>
    <row r="31" spans="1:5" ht="15" customHeight="1" x14ac:dyDescent="0.2">
      <c r="A31" s="11" t="s">
        <v>49</v>
      </c>
      <c r="B31" s="2" t="s">
        <v>50</v>
      </c>
      <c r="C31" s="2" t="s">
        <v>5</v>
      </c>
      <c r="D31" s="7"/>
      <c r="E31" s="3" t="s">
        <v>24</v>
      </c>
    </row>
    <row r="32" spans="1:5" ht="15" customHeight="1" x14ac:dyDescent="0.2">
      <c r="A32" s="11" t="s">
        <v>49</v>
      </c>
      <c r="B32" s="2" t="s">
        <v>50</v>
      </c>
      <c r="C32" s="2" t="s">
        <v>5</v>
      </c>
      <c r="D32" s="7"/>
      <c r="E32" s="3" t="s">
        <v>62</v>
      </c>
    </row>
    <row r="33" spans="1:5" ht="15" customHeight="1" x14ac:dyDescent="0.2">
      <c r="A33" s="21" t="s">
        <v>51</v>
      </c>
      <c r="B33" s="22"/>
      <c r="C33" s="23"/>
      <c r="D33" s="14">
        <f>SUM(D31:D32)</f>
        <v>0</v>
      </c>
      <c r="E33" s="15"/>
    </row>
    <row r="34" spans="1:5" ht="15" customHeight="1" x14ac:dyDescent="0.2">
      <c r="A34" s="11" t="s">
        <v>52</v>
      </c>
      <c r="B34" s="2" t="s">
        <v>59</v>
      </c>
      <c r="C34" s="2" t="s">
        <v>5</v>
      </c>
      <c r="D34" s="7">
        <f>4.86+9.13</f>
        <v>13.990000000000002</v>
      </c>
      <c r="E34" s="3" t="s">
        <v>43</v>
      </c>
    </row>
    <row r="35" spans="1:5" ht="15" customHeight="1" x14ac:dyDescent="0.2">
      <c r="A35" s="21" t="s">
        <v>53</v>
      </c>
      <c r="B35" s="22"/>
      <c r="C35" s="23"/>
      <c r="D35" s="14">
        <f>SUM(D34:D34)</f>
        <v>13.990000000000002</v>
      </c>
      <c r="E35" s="15"/>
    </row>
    <row r="36" spans="1:5" ht="15" customHeight="1" x14ac:dyDescent="0.2">
      <c r="A36" s="11" t="s">
        <v>54</v>
      </c>
      <c r="B36" s="2" t="s">
        <v>60</v>
      </c>
      <c r="C36" s="2" t="s">
        <v>58</v>
      </c>
      <c r="D36" s="7">
        <v>56.03</v>
      </c>
      <c r="E36" s="3" t="s">
        <v>43</v>
      </c>
    </row>
    <row r="37" spans="1:5" ht="15" customHeight="1" x14ac:dyDescent="0.2">
      <c r="A37" s="21" t="s">
        <v>55</v>
      </c>
      <c r="B37" s="22"/>
      <c r="C37" s="23"/>
      <c r="D37" s="14">
        <f>SUM(D36:D36)</f>
        <v>56.03</v>
      </c>
      <c r="E37" s="15"/>
    </row>
    <row r="38" spans="1:5" ht="15" customHeight="1" x14ac:dyDescent="0.2">
      <c r="A38" s="11" t="s">
        <v>56</v>
      </c>
      <c r="B38" s="2" t="s">
        <v>61</v>
      </c>
      <c r="C38" s="2" t="s">
        <v>5</v>
      </c>
      <c r="D38" s="7">
        <f>103.24+27.41</f>
        <v>130.65</v>
      </c>
      <c r="E38" s="3" t="s">
        <v>43</v>
      </c>
    </row>
    <row r="39" spans="1:5" ht="15" customHeight="1" x14ac:dyDescent="0.2">
      <c r="A39" s="11" t="s">
        <v>56</v>
      </c>
      <c r="B39" s="2" t="s">
        <v>61</v>
      </c>
      <c r="C39" s="2" t="s">
        <v>5</v>
      </c>
      <c r="D39" s="7">
        <f>26.03+38.85+453.38+27.75</f>
        <v>546.01</v>
      </c>
      <c r="E39" s="3" t="s">
        <v>62</v>
      </c>
    </row>
    <row r="40" spans="1:5" ht="15" customHeight="1" x14ac:dyDescent="0.2">
      <c r="A40" s="21" t="s">
        <v>57</v>
      </c>
      <c r="B40" s="22"/>
      <c r="C40" s="23"/>
      <c r="D40" s="14">
        <f>SUM(D38:D39)</f>
        <v>676.66</v>
      </c>
      <c r="E40" s="15"/>
    </row>
    <row r="41" spans="1:5" ht="15" customHeight="1" x14ac:dyDescent="0.2">
      <c r="A41" s="11" t="s">
        <v>63</v>
      </c>
      <c r="B41" s="2" t="s">
        <v>64</v>
      </c>
      <c r="C41" s="2" t="s">
        <v>19</v>
      </c>
      <c r="D41" s="7"/>
      <c r="E41" s="3" t="s">
        <v>43</v>
      </c>
    </row>
    <row r="42" spans="1:5" ht="15" customHeight="1" x14ac:dyDescent="0.2">
      <c r="A42" s="11" t="s">
        <v>63</v>
      </c>
      <c r="B42" s="2" t="s">
        <v>64</v>
      </c>
      <c r="C42" s="2" t="s">
        <v>19</v>
      </c>
      <c r="D42" s="7"/>
      <c r="E42" s="3" t="s">
        <v>62</v>
      </c>
    </row>
    <row r="43" spans="1:5" ht="15" customHeight="1" x14ac:dyDescent="0.2">
      <c r="A43" s="21" t="s">
        <v>65</v>
      </c>
      <c r="B43" s="22"/>
      <c r="C43" s="23"/>
      <c r="D43" s="14">
        <f>SUM(D41:D42)</f>
        <v>0</v>
      </c>
      <c r="E43" s="15"/>
    </row>
    <row r="44" spans="1:5" ht="15" customHeight="1" x14ac:dyDescent="0.2">
      <c r="A44" s="11" t="s">
        <v>66</v>
      </c>
      <c r="B44" s="2" t="s">
        <v>67</v>
      </c>
      <c r="C44" s="2" t="s">
        <v>68</v>
      </c>
      <c r="D44" s="7"/>
      <c r="E44" s="3" t="s">
        <v>69</v>
      </c>
    </row>
    <row r="45" spans="1:5" ht="15" customHeight="1" x14ac:dyDescent="0.2">
      <c r="A45" s="21" t="s">
        <v>70</v>
      </c>
      <c r="B45" s="22"/>
      <c r="C45" s="23"/>
      <c r="D45" s="14">
        <f>SUM(D44:D44)</f>
        <v>0</v>
      </c>
      <c r="E45" s="15"/>
    </row>
    <row r="46" spans="1:5" ht="15" customHeight="1" x14ac:dyDescent="0.2">
      <c r="A46" s="11" t="s">
        <v>71</v>
      </c>
      <c r="B46" s="2" t="s">
        <v>75</v>
      </c>
      <c r="C46" s="2" t="s">
        <v>76</v>
      </c>
      <c r="D46" s="7"/>
      <c r="E46" s="3" t="s">
        <v>62</v>
      </c>
    </row>
    <row r="47" spans="1:5" ht="15" customHeight="1" x14ac:dyDescent="0.2">
      <c r="A47" s="21" t="s">
        <v>74</v>
      </c>
      <c r="B47" s="22"/>
      <c r="C47" s="23"/>
      <c r="D47" s="14">
        <f>SUM(D46:D46)</f>
        <v>0</v>
      </c>
      <c r="E47" s="15"/>
    </row>
    <row r="48" spans="1:5" ht="15" customHeight="1" x14ac:dyDescent="0.2">
      <c r="A48" s="11" t="s">
        <v>72</v>
      </c>
      <c r="B48" s="2" t="s">
        <v>77</v>
      </c>
      <c r="C48" s="2" t="s">
        <v>78</v>
      </c>
      <c r="D48" s="7"/>
      <c r="E48" s="3" t="s">
        <v>62</v>
      </c>
    </row>
    <row r="49" spans="1:5" ht="15" customHeight="1" x14ac:dyDescent="0.2">
      <c r="A49" s="21" t="s">
        <v>73</v>
      </c>
      <c r="B49" s="22"/>
      <c r="C49" s="23"/>
      <c r="D49" s="14">
        <f>SUM(D48:D48)</f>
        <v>0</v>
      </c>
      <c r="E49" s="15"/>
    </row>
    <row r="50" spans="1:5" ht="15" customHeight="1" x14ac:dyDescent="0.2">
      <c r="A50" s="11" t="s">
        <v>79</v>
      </c>
      <c r="B50" s="2" t="s">
        <v>80</v>
      </c>
      <c r="C50" s="2" t="s">
        <v>5</v>
      </c>
      <c r="D50" s="7">
        <v>53.14</v>
      </c>
      <c r="E50" s="3" t="s">
        <v>62</v>
      </c>
    </row>
    <row r="51" spans="1:5" ht="15" customHeight="1" x14ac:dyDescent="0.2">
      <c r="A51" s="21" t="s">
        <v>82</v>
      </c>
      <c r="B51" s="22"/>
      <c r="C51" s="23"/>
      <c r="D51" s="14">
        <f>SUM(D50:D50)</f>
        <v>53.14</v>
      </c>
      <c r="E51" s="15"/>
    </row>
    <row r="52" spans="1:5" ht="15" customHeight="1" x14ac:dyDescent="0.2">
      <c r="A52" s="11" t="s">
        <v>81</v>
      </c>
      <c r="B52" s="2" t="s">
        <v>84</v>
      </c>
      <c r="C52" s="2" t="s">
        <v>15</v>
      </c>
      <c r="D52" s="7">
        <v>284.2</v>
      </c>
      <c r="E52" s="3" t="s">
        <v>24</v>
      </c>
    </row>
    <row r="53" spans="1:5" ht="15" customHeight="1" x14ac:dyDescent="0.2">
      <c r="A53" s="21" t="s">
        <v>83</v>
      </c>
      <c r="B53" s="22"/>
      <c r="C53" s="23"/>
      <c r="D53" s="14">
        <f>SUM(D52:D52)</f>
        <v>284.2</v>
      </c>
      <c r="E53" s="15"/>
    </row>
    <row r="54" spans="1:5" ht="15" customHeight="1" x14ac:dyDescent="0.2">
      <c r="A54" s="11" t="s">
        <v>85</v>
      </c>
      <c r="B54" s="2" t="s">
        <v>86</v>
      </c>
      <c r="C54" s="2" t="s">
        <v>15</v>
      </c>
      <c r="D54" s="7"/>
      <c r="E54" s="3" t="s">
        <v>62</v>
      </c>
    </row>
    <row r="55" spans="1:5" ht="15" customHeight="1" x14ac:dyDescent="0.2">
      <c r="A55" s="21" t="s">
        <v>87</v>
      </c>
      <c r="B55" s="22"/>
      <c r="C55" s="23"/>
      <c r="D55" s="14">
        <f>SUM(D54:D54)</f>
        <v>0</v>
      </c>
      <c r="E55" s="15"/>
    </row>
    <row r="56" spans="1:5" ht="15" customHeight="1" x14ac:dyDescent="0.2">
      <c r="A56" s="11" t="s">
        <v>88</v>
      </c>
      <c r="B56" s="2" t="s">
        <v>93</v>
      </c>
      <c r="C56" s="2" t="s">
        <v>94</v>
      </c>
      <c r="D56" s="7"/>
      <c r="E56" s="3" t="s">
        <v>95</v>
      </c>
    </row>
    <row r="57" spans="1:5" ht="15" customHeight="1" x14ac:dyDescent="0.2">
      <c r="A57" s="21" t="s">
        <v>89</v>
      </c>
      <c r="B57" s="22"/>
      <c r="C57" s="23"/>
      <c r="D57" s="14">
        <f>SUM(D56:D56)</f>
        <v>0</v>
      </c>
      <c r="E57" s="15"/>
    </row>
    <row r="58" spans="1:5" ht="15" customHeight="1" x14ac:dyDescent="0.2">
      <c r="A58" s="11" t="s">
        <v>90</v>
      </c>
      <c r="B58" s="2" t="s">
        <v>97</v>
      </c>
      <c r="C58" s="2" t="s">
        <v>5</v>
      </c>
      <c r="D58" s="7"/>
      <c r="E58" s="3" t="s">
        <v>62</v>
      </c>
    </row>
    <row r="59" spans="1:5" ht="15" customHeight="1" x14ac:dyDescent="0.2">
      <c r="A59" s="21" t="s">
        <v>91</v>
      </c>
      <c r="B59" s="22"/>
      <c r="C59" s="23"/>
      <c r="D59" s="14">
        <f>SUM(D58:D58)</f>
        <v>0</v>
      </c>
      <c r="E59" s="15"/>
    </row>
    <row r="60" spans="1:5" ht="15" customHeight="1" x14ac:dyDescent="0.2">
      <c r="A60" s="11" t="s">
        <v>92</v>
      </c>
      <c r="B60" s="2" t="s">
        <v>98</v>
      </c>
      <c r="C60" s="2" t="s">
        <v>19</v>
      </c>
      <c r="D60" s="7"/>
      <c r="E60" s="3" t="s">
        <v>6</v>
      </c>
    </row>
    <row r="61" spans="1:5" ht="15" customHeight="1" x14ac:dyDescent="0.2">
      <c r="A61" s="21" t="s">
        <v>96</v>
      </c>
      <c r="B61" s="22"/>
      <c r="C61" s="23"/>
      <c r="D61" s="14">
        <f>SUM(D60:D60)</f>
        <v>0</v>
      </c>
      <c r="E61" s="15"/>
    </row>
    <row r="62" spans="1:5" ht="15" customHeight="1" x14ac:dyDescent="0.2">
      <c r="A62" s="11" t="s">
        <v>99</v>
      </c>
      <c r="B62" s="2" t="s">
        <v>101</v>
      </c>
      <c r="C62" s="2" t="s">
        <v>15</v>
      </c>
      <c r="D62" s="7"/>
      <c r="E62" s="3" t="s">
        <v>102</v>
      </c>
    </row>
    <row r="63" spans="1:5" ht="15" customHeight="1" x14ac:dyDescent="0.2">
      <c r="A63" s="21" t="s">
        <v>100</v>
      </c>
      <c r="B63" s="22"/>
      <c r="C63" s="23"/>
      <c r="D63" s="14">
        <f>SUM(D56:D56)</f>
        <v>0</v>
      </c>
      <c r="E63" s="15"/>
    </row>
    <row r="64" spans="1:5" ht="15" customHeight="1" x14ac:dyDescent="0.2">
      <c r="A64" s="11" t="s">
        <v>112</v>
      </c>
      <c r="B64" s="2" t="s">
        <v>114</v>
      </c>
      <c r="C64" s="2" t="s">
        <v>15</v>
      </c>
      <c r="D64" s="7">
        <v>55</v>
      </c>
      <c r="E64" s="3" t="s">
        <v>62</v>
      </c>
    </row>
    <row r="65" spans="1:5" ht="15" customHeight="1" x14ac:dyDescent="0.2">
      <c r="A65" s="21" t="s">
        <v>113</v>
      </c>
      <c r="B65" s="22"/>
      <c r="C65" s="23"/>
      <c r="D65" s="14">
        <f>SUM(D64:D64)</f>
        <v>55</v>
      </c>
      <c r="E65" s="15"/>
    </row>
    <row r="66" spans="1:5" ht="15" customHeight="1" x14ac:dyDescent="0.2">
      <c r="A66" s="11" t="s">
        <v>115</v>
      </c>
      <c r="B66" s="2" t="s">
        <v>116</v>
      </c>
      <c r="C66" s="2" t="s">
        <v>117</v>
      </c>
      <c r="D66" s="7">
        <v>1021.25</v>
      </c>
      <c r="E66" s="3" t="s">
        <v>6</v>
      </c>
    </row>
    <row r="67" spans="1:5" ht="15" customHeight="1" x14ac:dyDescent="0.2">
      <c r="A67" s="21" t="s">
        <v>120</v>
      </c>
      <c r="B67" s="22"/>
      <c r="C67" s="23"/>
      <c r="D67" s="14">
        <f>SUM(D66:D66)</f>
        <v>1021.25</v>
      </c>
      <c r="E67" s="15"/>
    </row>
    <row r="68" spans="1:5" ht="15" customHeight="1" x14ac:dyDescent="0.2">
      <c r="A68" s="11" t="s">
        <v>118</v>
      </c>
      <c r="B68" s="2" t="s">
        <v>119</v>
      </c>
      <c r="C68" s="2" t="s">
        <v>5</v>
      </c>
      <c r="D68" s="7">
        <v>8</v>
      </c>
      <c r="E68" s="3" t="s">
        <v>103</v>
      </c>
    </row>
    <row r="69" spans="1:5" ht="15" customHeight="1" x14ac:dyDescent="0.2">
      <c r="A69" s="21" t="s">
        <v>121</v>
      </c>
      <c r="B69" s="22"/>
      <c r="C69" s="23"/>
      <c r="D69" s="14">
        <f>SUM(D68:D68)</f>
        <v>8</v>
      </c>
      <c r="E69" s="15"/>
    </row>
    <row r="70" spans="1:5" ht="15" customHeight="1" x14ac:dyDescent="0.2">
      <c r="A70" s="11" t="s">
        <v>122</v>
      </c>
      <c r="B70" s="2" t="s">
        <v>124</v>
      </c>
      <c r="C70" s="2" t="s">
        <v>125</v>
      </c>
      <c r="D70" s="7">
        <v>51.43</v>
      </c>
      <c r="E70" s="3" t="s">
        <v>6</v>
      </c>
    </row>
    <row r="71" spans="1:5" ht="15" customHeight="1" x14ac:dyDescent="0.2">
      <c r="A71" s="21" t="s">
        <v>123</v>
      </c>
      <c r="B71" s="22"/>
      <c r="C71" s="23"/>
      <c r="D71" s="14">
        <f>SUM(D70:D70)</f>
        <v>51.43</v>
      </c>
      <c r="E71" s="15"/>
    </row>
    <row r="72" spans="1:5" ht="15" customHeight="1" x14ac:dyDescent="0.2">
      <c r="A72" s="11" t="s">
        <v>126</v>
      </c>
      <c r="B72" s="2"/>
      <c r="C72" s="2" t="s">
        <v>127</v>
      </c>
      <c r="D72" s="7">
        <v>169.86</v>
      </c>
      <c r="E72" s="3" t="s">
        <v>128</v>
      </c>
    </row>
    <row r="73" spans="1:5" ht="15" customHeight="1" x14ac:dyDescent="0.2">
      <c r="A73" s="21" t="s">
        <v>129</v>
      </c>
      <c r="B73" s="22"/>
      <c r="C73" s="23"/>
      <c r="D73" s="14">
        <f>SUM(D72:D72)</f>
        <v>169.86</v>
      </c>
      <c r="E73" s="15"/>
    </row>
    <row r="74" spans="1:5" ht="15" customHeight="1" x14ac:dyDescent="0.2">
      <c r="A74" s="11" t="s">
        <v>130</v>
      </c>
      <c r="B74" s="2"/>
      <c r="C74" s="2" t="s">
        <v>5</v>
      </c>
      <c r="D74" s="7">
        <v>235.3</v>
      </c>
      <c r="E74" s="3" t="s">
        <v>131</v>
      </c>
    </row>
    <row r="75" spans="1:5" ht="15" customHeight="1" x14ac:dyDescent="0.2">
      <c r="A75" s="21" t="s">
        <v>132</v>
      </c>
      <c r="B75" s="22"/>
      <c r="C75" s="23"/>
      <c r="D75" s="14">
        <f>SUM(D74:D74)</f>
        <v>235.3</v>
      </c>
      <c r="E75" s="15"/>
    </row>
    <row r="76" spans="1:5" ht="15" customHeight="1" x14ac:dyDescent="0.2">
      <c r="A76" s="11" t="s">
        <v>135</v>
      </c>
      <c r="B76" s="2" t="s">
        <v>136</v>
      </c>
      <c r="C76" s="2" t="s">
        <v>76</v>
      </c>
      <c r="D76" s="7">
        <f>7.76</f>
        <v>7.76</v>
      </c>
      <c r="E76" s="3" t="s">
        <v>43</v>
      </c>
    </row>
    <row r="77" spans="1:5" ht="15" customHeight="1" x14ac:dyDescent="0.2">
      <c r="A77" s="11" t="s">
        <v>135</v>
      </c>
      <c r="B77" s="2" t="s">
        <v>136</v>
      </c>
      <c r="C77" s="2" t="s">
        <v>76</v>
      </c>
      <c r="D77" s="7">
        <f>90.71</f>
        <v>90.71</v>
      </c>
      <c r="E77" s="3" t="s">
        <v>69</v>
      </c>
    </row>
    <row r="78" spans="1:5" ht="15" customHeight="1" x14ac:dyDescent="0.2">
      <c r="A78" s="21" t="s">
        <v>137</v>
      </c>
      <c r="B78" s="22"/>
      <c r="C78" s="23"/>
      <c r="D78" s="14">
        <f>SUM(D76:D77)</f>
        <v>98.47</v>
      </c>
      <c r="E78" s="15"/>
    </row>
    <row r="79" spans="1:5" ht="15" customHeight="1" x14ac:dyDescent="0.2">
      <c r="A79" s="11" t="s">
        <v>141</v>
      </c>
      <c r="B79" s="2" t="s">
        <v>143</v>
      </c>
      <c r="C79" s="2" t="s">
        <v>144</v>
      </c>
      <c r="D79" s="7">
        <v>150</v>
      </c>
      <c r="E79" s="3" t="s">
        <v>62</v>
      </c>
    </row>
    <row r="80" spans="1:5" ht="15" customHeight="1" x14ac:dyDescent="0.2">
      <c r="A80" s="21" t="s">
        <v>142</v>
      </c>
      <c r="B80" s="22"/>
      <c r="C80" s="23"/>
      <c r="D80" s="14">
        <f>SUM(D79:D79)</f>
        <v>150</v>
      </c>
      <c r="E80" s="15"/>
    </row>
    <row r="81" spans="1:5" ht="15" customHeight="1" x14ac:dyDescent="0.2">
      <c r="A81" s="11" t="s">
        <v>145</v>
      </c>
      <c r="B81" s="2" t="s">
        <v>149</v>
      </c>
      <c r="C81" s="2" t="s">
        <v>150</v>
      </c>
      <c r="D81" s="7">
        <v>130</v>
      </c>
      <c r="E81" s="3" t="s">
        <v>6</v>
      </c>
    </row>
    <row r="82" spans="1:5" ht="15" customHeight="1" x14ac:dyDescent="0.2">
      <c r="A82" s="21" t="s">
        <v>146</v>
      </c>
      <c r="B82" s="22"/>
      <c r="C82" s="23"/>
      <c r="D82" s="14">
        <f>SUM(D81:D81)</f>
        <v>130</v>
      </c>
      <c r="E82" s="15"/>
    </row>
    <row r="83" spans="1:5" ht="15" customHeight="1" x14ac:dyDescent="0.2">
      <c r="A83" s="11" t="s">
        <v>147</v>
      </c>
      <c r="B83" s="2" t="s">
        <v>151</v>
      </c>
      <c r="C83" s="2" t="s">
        <v>5</v>
      </c>
      <c r="D83" s="7">
        <v>1203.5</v>
      </c>
      <c r="E83" s="3" t="s">
        <v>62</v>
      </c>
    </row>
    <row r="84" spans="1:5" ht="15" customHeight="1" x14ac:dyDescent="0.2">
      <c r="A84" s="21" t="s">
        <v>148</v>
      </c>
      <c r="B84" s="22"/>
      <c r="C84" s="23"/>
      <c r="D84" s="14">
        <f>SUM(D83:D83)</f>
        <v>1203.5</v>
      </c>
      <c r="E84" s="15"/>
    </row>
    <row r="85" spans="1:5" ht="15" customHeight="1" x14ac:dyDescent="0.2">
      <c r="A85" s="11" t="s">
        <v>152</v>
      </c>
      <c r="B85" s="2" t="s">
        <v>153</v>
      </c>
      <c r="C85" s="2" t="s">
        <v>5</v>
      </c>
      <c r="D85" s="7">
        <v>175.8</v>
      </c>
      <c r="E85" s="3" t="s">
        <v>24</v>
      </c>
    </row>
    <row r="86" spans="1:5" ht="15" customHeight="1" x14ac:dyDescent="0.2">
      <c r="A86" s="21" t="s">
        <v>154</v>
      </c>
      <c r="B86" s="22"/>
      <c r="C86" s="23"/>
      <c r="D86" s="14">
        <f>SUM(D85:D85)</f>
        <v>175.8</v>
      </c>
      <c r="E86" s="15"/>
    </row>
    <row r="87" spans="1:5" ht="15" customHeight="1" x14ac:dyDescent="0.2">
      <c r="A87" s="11" t="s">
        <v>155</v>
      </c>
      <c r="B87" s="2" t="s">
        <v>157</v>
      </c>
      <c r="C87" s="2" t="s">
        <v>5</v>
      </c>
      <c r="D87" s="7">
        <f>301.16+301.16</f>
        <v>602.32000000000005</v>
      </c>
      <c r="E87" s="3" t="s">
        <v>10</v>
      </c>
    </row>
    <row r="88" spans="1:5" ht="15" customHeight="1" x14ac:dyDescent="0.2">
      <c r="A88" s="21" t="s">
        <v>156</v>
      </c>
      <c r="B88" s="22"/>
      <c r="C88" s="23"/>
      <c r="D88" s="14">
        <f>SUM(D87:D87)</f>
        <v>602.32000000000005</v>
      </c>
      <c r="E88" s="15"/>
    </row>
    <row r="89" spans="1:5" ht="15" customHeight="1" x14ac:dyDescent="0.2">
      <c r="A89" s="11" t="s">
        <v>158</v>
      </c>
      <c r="B89" s="2" t="s">
        <v>160</v>
      </c>
      <c r="C89" s="2" t="s">
        <v>161</v>
      </c>
      <c r="D89" s="7">
        <v>50</v>
      </c>
      <c r="E89" s="3" t="s">
        <v>102</v>
      </c>
    </row>
    <row r="90" spans="1:5" ht="15" customHeight="1" x14ac:dyDescent="0.2">
      <c r="A90" s="21" t="s">
        <v>159</v>
      </c>
      <c r="B90" s="22"/>
      <c r="C90" s="23"/>
      <c r="D90" s="14">
        <f>SUM(D89:D89)</f>
        <v>50</v>
      </c>
      <c r="E90" s="15"/>
    </row>
    <row r="91" spans="1:5" ht="21" customHeight="1" x14ac:dyDescent="0.2">
      <c r="A91" s="26" t="s">
        <v>109</v>
      </c>
      <c r="B91" s="27"/>
      <c r="C91" s="28"/>
      <c r="D91" s="18">
        <f>D11+D15+D17+D19+D21+D23+D25+D28+D30+D33+D35+D37+D40+D43+D45+D47+D49+D51+D53+D55+D57+D59+D61+D63+D65+D67+D69+D71+D73+D75+D78+D80+D82+D84+D86+D88+D90</f>
        <v>15090.81</v>
      </c>
      <c r="E91" s="13"/>
    </row>
  </sheetData>
  <mergeCells count="40">
    <mergeCell ref="A61:C61"/>
    <mergeCell ref="A91:C91"/>
    <mergeCell ref="A63:C63"/>
    <mergeCell ref="A65:C65"/>
    <mergeCell ref="A67:C67"/>
    <mergeCell ref="A69:C69"/>
    <mergeCell ref="A71:C71"/>
    <mergeCell ref="A73:C73"/>
    <mergeCell ref="A75:C75"/>
    <mergeCell ref="A78:C78"/>
    <mergeCell ref="A80:C80"/>
    <mergeCell ref="A82:C82"/>
    <mergeCell ref="A84:C84"/>
    <mergeCell ref="A86:C86"/>
    <mergeCell ref="A51:C51"/>
    <mergeCell ref="A53:C53"/>
    <mergeCell ref="A55:C55"/>
    <mergeCell ref="A57:C57"/>
    <mergeCell ref="A59:C59"/>
    <mergeCell ref="A40:C40"/>
    <mergeCell ref="A43:C43"/>
    <mergeCell ref="A45:C45"/>
    <mergeCell ref="A47:C47"/>
    <mergeCell ref="A49:C49"/>
    <mergeCell ref="A88:C88"/>
    <mergeCell ref="A90:C90"/>
    <mergeCell ref="A5:B5"/>
    <mergeCell ref="A7:E7"/>
    <mergeCell ref="A23:C23"/>
    <mergeCell ref="A28:C28"/>
    <mergeCell ref="A30:C30"/>
    <mergeCell ref="A33:C33"/>
    <mergeCell ref="A11:C11"/>
    <mergeCell ref="A15:C15"/>
    <mergeCell ref="A17:C17"/>
    <mergeCell ref="A19:C19"/>
    <mergeCell ref="A21:C21"/>
    <mergeCell ref="A25:C25"/>
    <mergeCell ref="A35:C35"/>
    <mergeCell ref="A37:C37"/>
  </mergeCells>
  <pageMargins left="0.11811023622047245" right="0.11811023622047245" top="0.35433070866141736" bottom="0.35433070866141736" header="0.31496062992125984" footer="0.31496062992125984"/>
  <pageSetup paperSize="9" orientation="portrait" r:id="rId1"/>
  <ignoredErrors>
    <ignoredError sqref="A9:D17 A19:D23 A18:C18 A25:D86 A24:C24 A88:D89 A87:C87" numberStoredAsText="1"/>
    <ignoredError sqref="D87 D24 D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20" sqref="B20"/>
    </sheetView>
  </sheetViews>
  <sheetFormatPr defaultRowHeight="12.75" x14ac:dyDescent="0.2"/>
  <cols>
    <col min="1" max="2" width="19.140625" customWidth="1"/>
    <col min="3" max="3" width="57.42578125" customWidth="1"/>
  </cols>
  <sheetData>
    <row r="1" spans="1:3" ht="17.100000000000001" customHeight="1" x14ac:dyDescent="0.2">
      <c r="A1" s="4" t="s">
        <v>0</v>
      </c>
      <c r="B1" s="16"/>
    </row>
    <row r="2" spans="1:3" ht="17.100000000000001" customHeight="1" x14ac:dyDescent="0.2">
      <c r="A2" s="4" t="s">
        <v>1</v>
      </c>
      <c r="B2" s="16"/>
    </row>
    <row r="3" spans="1:3" ht="17.100000000000001" customHeight="1" x14ac:dyDescent="0.2">
      <c r="A3" s="4" t="s">
        <v>2</v>
      </c>
      <c r="B3" s="16"/>
    </row>
    <row r="4" spans="1:3" ht="17.100000000000001" customHeight="1" x14ac:dyDescent="0.2">
      <c r="A4" s="16"/>
      <c r="B4" s="16"/>
    </row>
    <row r="5" spans="1:3" ht="17.100000000000001" customHeight="1" x14ac:dyDescent="0.2">
      <c r="A5" s="24" t="str">
        <f>'Kategorija 1'!A5</f>
        <v>U Slatini, 04.03.2024. godine</v>
      </c>
      <c r="B5" s="24"/>
    </row>
    <row r="6" spans="1:3" ht="17.100000000000001" customHeight="1" x14ac:dyDescent="0.2">
      <c r="A6" s="4"/>
      <c r="B6" s="16"/>
      <c r="C6" s="17" t="s">
        <v>30</v>
      </c>
    </row>
    <row r="7" spans="1:3" ht="17.100000000000001" customHeight="1" x14ac:dyDescent="0.2">
      <c r="A7" s="26" t="s">
        <v>108</v>
      </c>
      <c r="B7" s="27"/>
      <c r="C7" s="28"/>
    </row>
    <row r="8" spans="1:3" ht="17.100000000000001" customHeight="1" x14ac:dyDescent="0.2">
      <c r="A8" s="19" t="s">
        <v>104</v>
      </c>
      <c r="B8" s="1" t="s">
        <v>36</v>
      </c>
      <c r="C8" s="1" t="s">
        <v>31</v>
      </c>
    </row>
    <row r="9" spans="1:3" ht="17.100000000000001" customHeight="1" x14ac:dyDescent="0.2">
      <c r="A9" s="2" t="s">
        <v>105</v>
      </c>
      <c r="B9" s="7">
        <v>1703.4</v>
      </c>
      <c r="C9" s="8" t="s">
        <v>111</v>
      </c>
    </row>
    <row r="10" spans="1:3" ht="17.100000000000001" customHeight="1" x14ac:dyDescent="0.2">
      <c r="A10" s="2" t="s">
        <v>106</v>
      </c>
      <c r="B10" s="7">
        <v>477.2</v>
      </c>
      <c r="C10" s="8" t="s">
        <v>133</v>
      </c>
    </row>
    <row r="11" spans="1:3" ht="17.100000000000001" customHeight="1" x14ac:dyDescent="0.2">
      <c r="A11" s="2" t="s">
        <v>106</v>
      </c>
      <c r="B11" s="7">
        <v>78.739999999999995</v>
      </c>
      <c r="C11" s="8" t="s">
        <v>134</v>
      </c>
    </row>
    <row r="12" spans="1:3" ht="17.100000000000001" customHeight="1" x14ac:dyDescent="0.2">
      <c r="A12" s="2" t="s">
        <v>107</v>
      </c>
      <c r="B12" s="7">
        <f>96754.67+265.68</f>
        <v>97020.349999999991</v>
      </c>
      <c r="C12" s="8" t="s">
        <v>44</v>
      </c>
    </row>
    <row r="13" spans="1:3" ht="17.100000000000001" customHeight="1" x14ac:dyDescent="0.2">
      <c r="A13" s="2" t="s">
        <v>107</v>
      </c>
      <c r="B13" s="7">
        <f>15964.52+19.93</f>
        <v>15984.45</v>
      </c>
      <c r="C13" s="8" t="s">
        <v>45</v>
      </c>
    </row>
    <row r="14" spans="1:3" ht="17.100000000000001" customHeight="1" x14ac:dyDescent="0.2">
      <c r="A14" s="2" t="s">
        <v>107</v>
      </c>
      <c r="B14" s="7">
        <v>476</v>
      </c>
      <c r="C14" s="8" t="s">
        <v>47</v>
      </c>
    </row>
    <row r="15" spans="1:3" ht="17.100000000000001" customHeight="1" x14ac:dyDescent="0.2">
      <c r="A15" s="2" t="s">
        <v>107</v>
      </c>
      <c r="B15" s="7">
        <v>0</v>
      </c>
      <c r="C15" s="8" t="s">
        <v>46</v>
      </c>
    </row>
    <row r="16" spans="1:3" ht="17.100000000000001" customHeight="1" x14ac:dyDescent="0.2">
      <c r="A16" s="20"/>
      <c r="B16" s="9">
        <f>SUM(B9:B15)</f>
        <v>115740.13999999998</v>
      </c>
      <c r="C16" s="10" t="s">
        <v>110</v>
      </c>
    </row>
  </sheetData>
  <mergeCells count="2">
    <mergeCell ref="A7:C7"/>
    <mergeCell ref="A5:B5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>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</dc:creator>
  <cp:lastModifiedBy>Korisnik</cp:lastModifiedBy>
  <cp:lastPrinted>2024-02-15T06:45:41Z</cp:lastPrinted>
  <dcterms:created xsi:type="dcterms:W3CDTF">2004-10-28T06:46:32Z</dcterms:created>
  <dcterms:modified xsi:type="dcterms:W3CDTF">2024-03-04T10:24:33Z</dcterms:modified>
</cp:coreProperties>
</file>